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2.FEBRERO\P - PRESUPUESTO\"/>
    </mc:Choice>
  </mc:AlternateContent>
  <xr:revisionPtr revIDLastSave="0" documentId="13_ncr:1_{92B9C39A-4F1C-45BD-B987-FFF8DB523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3" i="2"/>
  <c r="D72" i="2" s="1"/>
  <c r="B72" i="2"/>
  <c r="D71" i="2"/>
  <c r="D70" i="2"/>
  <c r="D69" i="2" s="1"/>
  <c r="B69" i="2"/>
  <c r="D68" i="2"/>
  <c r="D67" i="2"/>
  <c r="D66" i="2"/>
  <c r="D65" i="2"/>
  <c r="D64" i="2"/>
  <c r="C64" i="2"/>
  <c r="B64" i="2"/>
  <c r="D63" i="2"/>
  <c r="D62" i="2"/>
  <c r="D61" i="2"/>
  <c r="D60" i="2"/>
  <c r="D59" i="2"/>
  <c r="D58" i="2"/>
  <c r="D57" i="2"/>
  <c r="D56" i="2"/>
  <c r="D55" i="2"/>
  <c r="D54" i="2"/>
  <c r="C54" i="2"/>
  <c r="B54" i="2"/>
  <c r="D53" i="2"/>
  <c r="D52" i="2"/>
  <c r="D51" i="2"/>
  <c r="D50" i="2"/>
  <c r="D49" i="2"/>
  <c r="D48" i="2"/>
  <c r="D47" i="2" s="1"/>
  <c r="B47" i="2"/>
  <c r="D46" i="2"/>
  <c r="D45" i="2"/>
  <c r="D44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D12" i="2" s="1"/>
  <c r="B12" i="2"/>
  <c r="B85" i="2" s="1"/>
  <c r="Q84" i="2"/>
  <c r="Q83" i="2" s="1"/>
  <c r="P83" i="2"/>
  <c r="O83" i="2"/>
  <c r="N83" i="2"/>
  <c r="M83" i="2"/>
  <c r="L83" i="2"/>
  <c r="K83" i="2"/>
  <c r="J83" i="2"/>
  <c r="I83" i="2"/>
  <c r="H83" i="2"/>
  <c r="G83" i="2"/>
  <c r="F83" i="2"/>
  <c r="E83" i="2"/>
  <c r="Q82" i="2"/>
  <c r="Q81" i="2"/>
  <c r="Q80" i="2" s="1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Q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Q75" i="2"/>
  <c r="Q74" i="2"/>
  <c r="Q73" i="2"/>
  <c r="Q72" i="2" s="1"/>
  <c r="P72" i="2"/>
  <c r="O72" i="2"/>
  <c r="N72" i="2"/>
  <c r="M72" i="2"/>
  <c r="L72" i="2"/>
  <c r="K72" i="2"/>
  <c r="J72" i="2"/>
  <c r="I72" i="2"/>
  <c r="H72" i="2"/>
  <c r="G72" i="2"/>
  <c r="F72" i="2"/>
  <c r="E72" i="2"/>
  <c r="Q71" i="2"/>
  <c r="Q70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Q66" i="2"/>
  <c r="Q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Q63" i="2"/>
  <c r="Q62" i="2"/>
  <c r="Q61" i="2"/>
  <c r="Q60" i="2"/>
  <c r="Q59" i="2"/>
  <c r="Q58" i="2"/>
  <c r="Q57" i="2"/>
  <c r="Q56" i="2"/>
  <c r="Q55" i="2"/>
  <c r="Q54" i="2" s="1"/>
  <c r="P54" i="2"/>
  <c r="O54" i="2"/>
  <c r="N54" i="2"/>
  <c r="M54" i="2"/>
  <c r="L54" i="2"/>
  <c r="K54" i="2"/>
  <c r="J54" i="2"/>
  <c r="I54" i="2"/>
  <c r="H54" i="2"/>
  <c r="G54" i="2"/>
  <c r="F54" i="2"/>
  <c r="E54" i="2"/>
  <c r="Q53" i="2"/>
  <c r="Q47" i="2" s="1"/>
  <c r="Q52" i="2"/>
  <c r="Q51" i="2"/>
  <c r="Q50" i="2"/>
  <c r="Q49" i="2"/>
  <c r="Q48" i="2"/>
  <c r="P47" i="2"/>
  <c r="O47" i="2"/>
  <c r="N47" i="2"/>
  <c r="M47" i="2"/>
  <c r="L47" i="2"/>
  <c r="K47" i="2"/>
  <c r="J47" i="2"/>
  <c r="I47" i="2"/>
  <c r="H47" i="2"/>
  <c r="G47" i="2"/>
  <c r="F47" i="2"/>
  <c r="E47" i="2"/>
  <c r="Q46" i="2"/>
  <c r="Q45" i="2"/>
  <c r="Q44" i="2"/>
  <c r="Q43" i="2"/>
  <c r="Q42" i="2"/>
  <c r="Q41" i="2"/>
  <c r="Q40" i="2"/>
  <c r="Q39" i="2"/>
  <c r="Q38" i="2" s="1"/>
  <c r="P38" i="2"/>
  <c r="O38" i="2"/>
  <c r="N38" i="2"/>
  <c r="M38" i="2"/>
  <c r="L38" i="2"/>
  <c r="K38" i="2"/>
  <c r="J38" i="2"/>
  <c r="I38" i="2"/>
  <c r="H38" i="2"/>
  <c r="G38" i="2"/>
  <c r="F38" i="2"/>
  <c r="E38" i="2"/>
  <c r="Q37" i="2"/>
  <c r="Q36" i="2"/>
  <c r="Q35" i="2"/>
  <c r="Q34" i="2"/>
  <c r="Q33" i="2"/>
  <c r="Q32" i="2"/>
  <c r="Q31" i="2"/>
  <c r="Q30" i="2"/>
  <c r="Q29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Q26" i="2"/>
  <c r="Q25" i="2"/>
  <c r="Q24" i="2"/>
  <c r="Q23" i="2"/>
  <c r="Q22" i="2"/>
  <c r="Q21" i="2"/>
  <c r="Q20" i="2"/>
  <c r="Q19" i="2"/>
  <c r="P18" i="2"/>
  <c r="O18" i="2"/>
  <c r="N18" i="2"/>
  <c r="M18" i="2"/>
  <c r="L18" i="2"/>
  <c r="K18" i="2"/>
  <c r="J18" i="2"/>
  <c r="I18" i="2"/>
  <c r="H18" i="2"/>
  <c r="G18" i="2"/>
  <c r="F18" i="2"/>
  <c r="E18" i="2"/>
  <c r="Q17" i="2"/>
  <c r="Q16" i="2"/>
  <c r="Q15" i="2"/>
  <c r="Q14" i="2"/>
  <c r="Q13" i="2"/>
  <c r="P12" i="2"/>
  <c r="P85" i="2" s="1"/>
  <c r="O12" i="2"/>
  <c r="O85" i="2" s="1"/>
  <c r="N12" i="2"/>
  <c r="N85" i="2" s="1"/>
  <c r="M12" i="2"/>
  <c r="M85" i="2" s="1"/>
  <c r="L12" i="2"/>
  <c r="L85" i="2" s="1"/>
  <c r="K12" i="2"/>
  <c r="K85" i="2" s="1"/>
  <c r="J12" i="2"/>
  <c r="J85" i="2" s="1"/>
  <c r="I12" i="2"/>
  <c r="I85" i="2" s="1"/>
  <c r="H12" i="2"/>
  <c r="H85" i="2" s="1"/>
  <c r="G12" i="2"/>
  <c r="G85" i="2" s="1"/>
  <c r="F12" i="2"/>
  <c r="E12" i="2"/>
  <c r="E85" i="2" s="1"/>
  <c r="D85" i="2" l="1"/>
  <c r="C85" i="2"/>
  <c r="Q28" i="2"/>
  <c r="Q18" i="2"/>
  <c r="F85" i="2"/>
  <c r="Q12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<sst xmlns="http://schemas.openxmlformats.org/spreadsheetml/2006/main" count="113" uniqueCount="113">
  <si>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</si>
  <si>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</si>
  <si>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</si>
  <si>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</si>
  <si>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</si>
  <si>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</si>
  <si>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</si>
  <si>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</si>
  <si>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</si>
  <si>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</si>
  <si>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</si>
  <si>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</si>
  <si>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</si>
  <si>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</si>
  <si>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</si>
  <si>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</si>
  <si>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</si>
  <si>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</si>
  <si>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</si>
  <si>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</si>
  <si>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</si>
  <si>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</si>
  <si>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</si>
  <si>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</si>
  <si>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</si>
  <si>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</si>
  <si>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</si>
  <si>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</si>
  <si>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</si>
  <si>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</si>
  <si>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</si>
  <si>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</si>
  <si>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</si>
  <si>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</si>
  <si>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</si>
  <si>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</si>
  <si>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</si>
  <si>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</si>
  <si>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</si>
  <si>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</si>
  <si>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</si>
  <si>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</si>
  <si>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</si>
  <si>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</si>
  <si>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</si>
  <si>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</si>
  <si>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</si>
  <si>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</si>
  <si>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</si>
  <si>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</si>
  <si>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</si>
  <si>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</si>
  <si>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</si>
  <si>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</si>
  <si>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</si>
  <si>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</si>
  <si>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</si>
  <si>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</si>
  <si>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</si>
  <si>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</si>
  <si>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</si>
  <si>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</si>
  <si>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</si>
  <si>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</si>
  <si>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</si>
  <si>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</si>
  <si>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</si>
  <si>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</si>
  <si>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</si>
  <si>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</si>
  <si>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</si>
  <si>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</si>
  <si>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</si>
  <si>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</si>
  <si>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</si>
  <si>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</si>
  <si>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</si>
  <si>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</si>
  <si>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</si>
  <si>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</si>
  <si>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</si>
  <si>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</si>
  <si>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</si>
  <si>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</si>
  <si>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</si>
  <si>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</si>
  <si>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</si>
  <si>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</si>
  <si>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</si>
  <si>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</si>
  <si>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</si>
  <si>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</si>
  <si>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</si>
  <si>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</si>
  <si>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</si>
  <si>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</si>
  <si>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</si>
  <si>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</si>
  <si>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</si>
  <si>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</si>
  <si>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</si>
  <si>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</si>
  <si>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</si>
  <si>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</si>
  <si>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</si>
  <si>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</si>
  <si>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</si>
  <si>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</si>
  <si>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</si>
  <si>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</si>
  <si>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Febrero--2026</t>
  </si>
  <si>
    <t>Fecha de registro: del 01 de  Febrero 2026</t>
  </si>
  <si>
    <t>Fecha de imputación: hasta el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</si>
</sst>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pane xSplit="2" topLeftCell="C1" activePane="topRight" state="frozen"/>
      <selection pane="topRight" activeCell="F14" sqref="F14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135638795</v>
      </c>
      <c r="C12" s="15">
        <f>SUM(C13:C17)</f>
        <v>0</v>
      </c>
      <c r="D12" s="15">
        <f>SUM(B12+C12)</f>
        <v>135638795</v>
      </c>
      <c r="E12" s="15">
        <f t="shared" ref="E12:J12" si="0">SUM(E13:E17)</f>
        <v>8950465.0500000007</v>
      </c>
      <c r="F12" s="15">
        <f t="shared" si="0"/>
        <v>9327249.3499999996</v>
      </c>
      <c r="G12" s="15">
        <f t="shared" si="0"/>
        <v>0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18277714.399999999</v>
      </c>
    </row>
    <row r="13" spans="1:17" x14ac:dyDescent="0.25">
      <c r="A13" s="1" t="s">
        <v>2</v>
      </c>
      <c r="B13" s="14">
        <v>102646277</v>
      </c>
      <c r="C13" s="14"/>
      <c r="D13" s="14">
        <f>SUM(B13+C13)</f>
        <v>102646277</v>
      </c>
      <c r="E13" s="14">
        <v>7618521.2599999998</v>
      </c>
      <c r="F13" s="14">
        <v>8016405.4299999997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7" si="2">SUM(E13:P13)</f>
        <v>15634926.689999999</v>
      </c>
    </row>
    <row r="14" spans="1:17" x14ac:dyDescent="0.25">
      <c r="A14" s="1" t="s">
        <v>3</v>
      </c>
      <c r="B14" s="14">
        <v>18861960</v>
      </c>
      <c r="C14" s="14"/>
      <c r="D14" s="14">
        <f t="shared" ref="D14:D75" si="3">SUM(B14+C14)</f>
        <v>18861960</v>
      </c>
      <c r="E14" s="14">
        <v>177000</v>
      </c>
      <c r="F14" s="14">
        <v>177000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354000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14130558</v>
      </c>
      <c r="C17" s="14"/>
      <c r="D17" s="14">
        <f t="shared" si="3"/>
        <v>14130558</v>
      </c>
      <c r="E17" s="14">
        <v>1154943.79</v>
      </c>
      <c r="F17" s="14">
        <v>1133843.92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2"/>
        <v>2288787.71</v>
      </c>
    </row>
    <row r="18" spans="1:17" x14ac:dyDescent="0.25">
      <c r="A18" s="5" t="s">
        <v>7</v>
      </c>
      <c r="B18" s="15">
        <f>SUM(B19:B27)</f>
        <v>39044384</v>
      </c>
      <c r="C18" s="15">
        <f>SUM(C19:C27)</f>
        <v>1652044.2599999993</v>
      </c>
      <c r="D18" s="15">
        <f>SUM(B18+C18)</f>
        <v>40696428.259999998</v>
      </c>
      <c r="E18" s="15">
        <f t="shared" ref="E18:Q18" si="4">SUM(E19:E27)</f>
        <v>2412120.9500000002</v>
      </c>
      <c r="F18" s="15">
        <f t="shared" si="4"/>
        <v>3486410.0700000003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5898531.0199999996</v>
      </c>
    </row>
    <row r="19" spans="1:17" x14ac:dyDescent="0.25">
      <c r="A19" s="1" t="s">
        <v>8</v>
      </c>
      <c r="B19" s="14">
        <v>6145008</v>
      </c>
      <c r="C19" s="14"/>
      <c r="D19" s="14">
        <f t="shared" si="3"/>
        <v>6145008</v>
      </c>
      <c r="E19" s="14">
        <v>260623.32</v>
      </c>
      <c r="F19" s="14">
        <v>247401.81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5">SUM(E19:P19)</f>
        <v>508025.13</v>
      </c>
    </row>
    <row r="20" spans="1:17" x14ac:dyDescent="0.25">
      <c r="A20" s="1" t="s">
        <v>9</v>
      </c>
      <c r="B20" s="14">
        <v>770000</v>
      </c>
      <c r="C20" s="14">
        <v>-177644</v>
      </c>
      <c r="D20" s="14">
        <f t="shared" si="3"/>
        <v>592356</v>
      </c>
      <c r="E20" s="14">
        <v>64428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5"/>
        <v>64428</v>
      </c>
    </row>
    <row r="21" spans="1:17" x14ac:dyDescent="0.25">
      <c r="A21" s="1" t="s">
        <v>10</v>
      </c>
      <c r="B21" s="14">
        <v>6288000</v>
      </c>
      <c r="C21" s="14"/>
      <c r="D21" s="14">
        <f t="shared" si="3"/>
        <v>6288000</v>
      </c>
      <c r="E21" s="14">
        <v>0</v>
      </c>
      <c r="F21" s="14">
        <v>1007850.26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5"/>
        <v>1007850.26</v>
      </c>
    </row>
    <row r="22" spans="1:17" x14ac:dyDescent="0.25">
      <c r="A22" s="1" t="s">
        <v>11</v>
      </c>
      <c r="B22" s="14">
        <v>2588000</v>
      </c>
      <c r="C22" s="14"/>
      <c r="D22" s="14">
        <f t="shared" si="3"/>
        <v>2588000</v>
      </c>
      <c r="E22" s="14">
        <v>0</v>
      </c>
      <c r="F22" s="14">
        <v>24747.86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5"/>
        <v>24747.86</v>
      </c>
    </row>
    <row r="23" spans="1:17" x14ac:dyDescent="0.25">
      <c r="A23" s="1" t="s">
        <v>12</v>
      </c>
      <c r="B23" s="14">
        <v>4825891</v>
      </c>
      <c r="C23" s="14">
        <v>4805790.0199999996</v>
      </c>
      <c r="D23" s="14">
        <f t="shared" si="3"/>
        <v>9631681.0199999996</v>
      </c>
      <c r="E23" s="14">
        <v>1522196.52</v>
      </c>
      <c r="F23" s="14">
        <v>1809806.19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5"/>
        <v>3332002.71</v>
      </c>
    </row>
    <row r="24" spans="1:17" x14ac:dyDescent="0.25">
      <c r="A24" s="1" t="s">
        <v>13</v>
      </c>
      <c r="B24" s="14">
        <v>3313173</v>
      </c>
      <c r="C24" s="14">
        <v>-1319999.6000000001</v>
      </c>
      <c r="D24" s="14">
        <f t="shared" si="3"/>
        <v>1993173.4</v>
      </c>
      <c r="E24" s="14">
        <v>82449.399999999994</v>
      </c>
      <c r="F24" s="14">
        <v>74602.8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5"/>
        <v>157052.20000000001</v>
      </c>
    </row>
    <row r="25" spans="1:17" x14ac:dyDescent="0.25">
      <c r="A25" s="1" t="s">
        <v>14</v>
      </c>
      <c r="B25" s="14">
        <v>2172000</v>
      </c>
      <c r="C25" s="14">
        <v>-548219.82999999996</v>
      </c>
      <c r="D25" s="14">
        <f t="shared" si="3"/>
        <v>1623780.17</v>
      </c>
      <c r="E25" s="14">
        <v>399823.71</v>
      </c>
      <c r="F25" s="14">
        <v>11915.14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5"/>
        <v>411738.85000000003</v>
      </c>
    </row>
    <row r="26" spans="1:17" x14ac:dyDescent="0.25">
      <c r="A26" s="1" t="s">
        <v>15</v>
      </c>
      <c r="B26" s="14">
        <v>8425001</v>
      </c>
      <c r="C26" s="14">
        <v>-13951.33</v>
      </c>
      <c r="D26" s="14">
        <f t="shared" si="3"/>
        <v>8411049.6699999999</v>
      </c>
      <c r="E26" s="14">
        <v>82600</v>
      </c>
      <c r="F26" s="14">
        <v>106300.02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5"/>
        <v>188900.02000000002</v>
      </c>
    </row>
    <row r="27" spans="1:17" x14ac:dyDescent="0.25">
      <c r="A27" s="1" t="s">
        <v>16</v>
      </c>
      <c r="B27" s="14">
        <v>4517311</v>
      </c>
      <c r="C27" s="14">
        <v>-1093931</v>
      </c>
      <c r="D27" s="14">
        <f t="shared" si="3"/>
        <v>3423380</v>
      </c>
      <c r="E27" s="14">
        <v>0</v>
      </c>
      <c r="F27" s="14">
        <v>203785.99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5"/>
        <v>203785.99</v>
      </c>
    </row>
    <row r="28" spans="1:17" x14ac:dyDescent="0.25">
      <c r="A28" s="5" t="s">
        <v>17</v>
      </c>
      <c r="B28" s="15">
        <f>SUM(B29:B37)</f>
        <v>14224550</v>
      </c>
      <c r="C28" s="15">
        <f>SUM(C29:C37)</f>
        <v>-1652044.26</v>
      </c>
      <c r="D28" s="15">
        <f>SUM(B28+C28)</f>
        <v>12572505.74</v>
      </c>
      <c r="E28" s="15">
        <f t="shared" ref="E28:Q28" si="6">SUM(E29:E37)</f>
        <v>355380.5</v>
      </c>
      <c r="F28" s="15">
        <f t="shared" si="6"/>
        <v>510173.81</v>
      </c>
      <c r="G28" s="15">
        <f t="shared" si="6"/>
        <v>0</v>
      </c>
      <c r="H28" s="15">
        <f t="shared" si="6"/>
        <v>0</v>
      </c>
      <c r="I28" s="15">
        <f t="shared" si="6"/>
        <v>0</v>
      </c>
      <c r="J28" s="15">
        <f>SUM(J29:J37)</f>
        <v>0</v>
      </c>
      <c r="K28" s="15">
        <f t="shared" si="6"/>
        <v>0</v>
      </c>
      <c r="L28" s="15">
        <f t="shared" si="6"/>
        <v>0</v>
      </c>
      <c r="M28" s="15">
        <f>SUM(M29:M37)</f>
        <v>0</v>
      </c>
      <c r="N28" s="15">
        <f t="shared" si="6"/>
        <v>0</v>
      </c>
      <c r="O28" s="15">
        <f t="shared" si="6"/>
        <v>0</v>
      </c>
      <c r="P28" s="15">
        <f t="shared" si="6"/>
        <v>0</v>
      </c>
      <c r="Q28" s="15">
        <f t="shared" si="6"/>
        <v>865554.31</v>
      </c>
    </row>
    <row r="29" spans="1:17" x14ac:dyDescent="0.25">
      <c r="A29" s="1" t="s">
        <v>18</v>
      </c>
      <c r="B29" s="14">
        <v>569000</v>
      </c>
      <c r="C29" s="14">
        <v>38905.42</v>
      </c>
      <c r="D29" s="14">
        <f t="shared" si="3"/>
        <v>607905.42000000004</v>
      </c>
      <c r="E29" s="14">
        <v>13983</v>
      </c>
      <c r="F29" s="14">
        <v>27966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7">SUM(E29:P29)</f>
        <v>41949</v>
      </c>
    </row>
    <row r="30" spans="1:17" x14ac:dyDescent="0.25">
      <c r="A30" s="1" t="s">
        <v>19</v>
      </c>
      <c r="B30" s="14">
        <v>713250</v>
      </c>
      <c r="C30" s="14"/>
      <c r="D30" s="14">
        <f t="shared" si="3"/>
        <v>713250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7"/>
        <v>0</v>
      </c>
    </row>
    <row r="31" spans="1:17" x14ac:dyDescent="0.25">
      <c r="A31" s="1" t="s">
        <v>20</v>
      </c>
      <c r="B31" s="14">
        <v>1479275</v>
      </c>
      <c r="C31" s="14">
        <v>61270</v>
      </c>
      <c r="D31" s="14">
        <f t="shared" si="3"/>
        <v>1540545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7"/>
        <v>0</v>
      </c>
    </row>
    <row r="32" spans="1:17" x14ac:dyDescent="0.25">
      <c r="A32" s="1" t="s">
        <v>21</v>
      </c>
      <c r="B32" s="14">
        <v>66000</v>
      </c>
      <c r="C32" s="14">
        <v>3200</v>
      </c>
      <c r="D32" s="14">
        <f t="shared" si="3"/>
        <v>69200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7"/>
        <v>0</v>
      </c>
    </row>
    <row r="33" spans="1:17" x14ac:dyDescent="0.25">
      <c r="A33" s="1" t="s">
        <v>22</v>
      </c>
      <c r="B33" s="14">
        <v>180000</v>
      </c>
      <c r="C33" s="14">
        <v>-80000</v>
      </c>
      <c r="D33" s="14">
        <f t="shared" si="3"/>
        <v>100000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7"/>
        <v>0</v>
      </c>
    </row>
    <row r="34" spans="1:17" x14ac:dyDescent="0.25">
      <c r="A34" s="1" t="s">
        <v>23</v>
      </c>
      <c r="B34" s="14">
        <v>85000</v>
      </c>
      <c r="C34" s="14"/>
      <c r="D34" s="14">
        <f t="shared" si="3"/>
        <v>85000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7"/>
        <v>0</v>
      </c>
    </row>
    <row r="35" spans="1:17" x14ac:dyDescent="0.25">
      <c r="A35" s="1" t="s">
        <v>24</v>
      </c>
      <c r="B35" s="14">
        <v>9287000</v>
      </c>
      <c r="C35" s="14">
        <v>-1770000</v>
      </c>
      <c r="D35" s="14">
        <f t="shared" si="3"/>
        <v>7517000</v>
      </c>
      <c r="E35" s="14">
        <v>341397.5</v>
      </c>
      <c r="F35" s="14">
        <v>328897.5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7"/>
        <v>670295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7"/>
        <v>0</v>
      </c>
    </row>
    <row r="37" spans="1:17" x14ac:dyDescent="0.25">
      <c r="A37" s="1" t="s">
        <v>26</v>
      </c>
      <c r="B37" s="14">
        <v>1845025</v>
      </c>
      <c r="C37" s="14">
        <v>94580.32</v>
      </c>
      <c r="D37" s="14">
        <f t="shared" si="3"/>
        <v>1939605.32</v>
      </c>
      <c r="E37" s="14">
        <v>0</v>
      </c>
      <c r="F37" s="14">
        <v>153310.31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7"/>
        <v>153310.31</v>
      </c>
    </row>
    <row r="38" spans="1:17" x14ac:dyDescent="0.25">
      <c r="A38" s="5" t="s">
        <v>27</v>
      </c>
      <c r="B38" s="15">
        <f>SUM(B39:B46)</f>
        <v>148085000</v>
      </c>
      <c r="C38" s="15">
        <f>SUM(C39:C46)</f>
        <v>0</v>
      </c>
      <c r="D38" s="15">
        <f>SUM(B38+C38)</f>
        <v>148085000</v>
      </c>
      <c r="E38" s="15">
        <f t="shared" ref="E38" si="8">SUM(E39:E46)</f>
        <v>19540416.670000002</v>
      </c>
      <c r="F38" s="15">
        <f t="shared" ref="F38:Q38" si="9">SUM(F39:F46)</f>
        <v>8111250</v>
      </c>
      <c r="G38" s="15">
        <f t="shared" si="9"/>
        <v>0</v>
      </c>
      <c r="H38" s="15">
        <f t="shared" si="9"/>
        <v>0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9"/>
        <v>27651666.670000002</v>
      </c>
    </row>
    <row r="39" spans="1:17" x14ac:dyDescent="0.25">
      <c r="A39" s="1" t="s">
        <v>28</v>
      </c>
      <c r="B39" s="14">
        <v>148085000</v>
      </c>
      <c r="C39" s="14"/>
      <c r="D39" s="14">
        <f t="shared" si="3"/>
        <v>148085000</v>
      </c>
      <c r="E39" s="14">
        <v>19540416.670000002</v>
      </c>
      <c r="F39" s="14">
        <v>8111250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10">SUM(E39:P39)</f>
        <v>27651666.670000002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10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0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0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0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0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0"/>
        <v>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0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  <c r="Q47" s="15">
        <f t="shared" si="11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2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2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2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2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2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2"/>
        <v>0</v>
      </c>
    </row>
    <row r="54" spans="1:17" x14ac:dyDescent="0.25">
      <c r="A54" s="5" t="s">
        <v>43</v>
      </c>
      <c r="B54" s="15">
        <f>SUM(B55:B63)</f>
        <v>12365000</v>
      </c>
      <c r="C54" s="15">
        <f>SUM(C55:C63)</f>
        <v>0</v>
      </c>
      <c r="D54" s="15">
        <f>SUM(B54+C54)</f>
        <v>12365000</v>
      </c>
      <c r="E54" s="15">
        <f t="shared" ref="E54:Q54" si="13">SUM(E55:E63)</f>
        <v>2710372.49</v>
      </c>
      <c r="F54" s="15">
        <f t="shared" si="13"/>
        <v>1577507.99</v>
      </c>
      <c r="G54" s="15">
        <f t="shared" si="13"/>
        <v>0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  <c r="Q54" s="15">
        <f t="shared" si="13"/>
        <v>4287880.4800000004</v>
      </c>
    </row>
    <row r="55" spans="1:17" x14ac:dyDescent="0.25">
      <c r="A55" s="1" t="s">
        <v>44</v>
      </c>
      <c r="B55" s="14">
        <v>700000</v>
      </c>
      <c r="C55" s="14">
        <v>260000</v>
      </c>
      <c r="D55" s="14">
        <f t="shared" si="3"/>
        <v>960000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4">SUM(E55:P55)</f>
        <v>0</v>
      </c>
    </row>
    <row r="56" spans="1:17" x14ac:dyDescent="0.25">
      <c r="A56" s="1" t="s">
        <v>45</v>
      </c>
      <c r="B56" s="14">
        <v>0</v>
      </c>
      <c r="C56" s="14"/>
      <c r="D56" s="14">
        <f t="shared" si="3"/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4"/>
        <v>0</v>
      </c>
    </row>
    <row r="57" spans="1:17" x14ac:dyDescent="0.25">
      <c r="A57" s="1" t="s">
        <v>46</v>
      </c>
      <c r="B57" s="14">
        <v>11415000</v>
      </c>
      <c r="C57" s="14">
        <v>-2720372.5</v>
      </c>
      <c r="D57" s="14">
        <f t="shared" si="3"/>
        <v>8694627.5</v>
      </c>
      <c r="E57" s="14">
        <v>0</v>
      </c>
      <c r="F57" s="14">
        <v>1577507.99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4"/>
        <v>1577507.99</v>
      </c>
    </row>
    <row r="58" spans="1:17" x14ac:dyDescent="0.25">
      <c r="A58" s="1" t="s">
        <v>47</v>
      </c>
      <c r="B58" s="14">
        <v>0</v>
      </c>
      <c r="C58" s="14"/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4"/>
        <v>0</v>
      </c>
    </row>
    <row r="59" spans="1:17" x14ac:dyDescent="0.25">
      <c r="A59" s="1" t="s">
        <v>48</v>
      </c>
      <c r="B59" s="14">
        <v>250000</v>
      </c>
      <c r="C59" s="14">
        <v>-250000</v>
      </c>
      <c r="D59" s="14">
        <f t="shared" si="3"/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4"/>
        <v>0</v>
      </c>
    </row>
    <row r="60" spans="1:17" x14ac:dyDescent="0.25">
      <c r="A60" s="1" t="s">
        <v>49</v>
      </c>
      <c r="B60" s="14">
        <v>0</v>
      </c>
      <c r="C60" s="14"/>
      <c r="D60" s="14">
        <f t="shared" si="3"/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4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4"/>
        <v>0</v>
      </c>
    </row>
    <row r="62" spans="1:17" x14ac:dyDescent="0.25">
      <c r="A62" s="1" t="s">
        <v>51</v>
      </c>
      <c r="B62" s="14">
        <v>0</v>
      </c>
      <c r="C62" s="14">
        <v>2710372.5</v>
      </c>
      <c r="D62" s="14">
        <f t="shared" si="3"/>
        <v>2710372.5</v>
      </c>
      <c r="E62" s="14">
        <v>2710372.49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4"/>
        <v>2710372.49</v>
      </c>
    </row>
    <row r="63" spans="1:17" x14ac:dyDescent="0.25">
      <c r="A63" s="1" t="s">
        <v>52</v>
      </c>
      <c r="B63" s="14">
        <v>0</v>
      </c>
      <c r="C63" s="14"/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4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6">SUM(E70:E71)</f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si="16"/>
        <v>0</v>
      </c>
      <c r="M69" s="15">
        <f t="shared" si="16"/>
        <v>0</v>
      </c>
      <c r="N69" s="15">
        <f t="shared" si="16"/>
        <v>0</v>
      </c>
      <c r="O69" s="15">
        <f t="shared" si="16"/>
        <v>0</v>
      </c>
      <c r="P69" s="15">
        <f t="shared" si="16"/>
        <v>0</v>
      </c>
      <c r="Q69" s="15">
        <f t="shared" si="1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7">SUM(E73:E75)</f>
        <v>0</v>
      </c>
      <c r="F72" s="15">
        <f t="shared" si="17"/>
        <v>0</v>
      </c>
      <c r="G72" s="15">
        <f t="shared" si="17"/>
        <v>0</v>
      </c>
      <c r="H72" s="15">
        <f t="shared" si="17"/>
        <v>0</v>
      </c>
      <c r="I72" s="15">
        <f t="shared" si="17"/>
        <v>0</v>
      </c>
      <c r="J72" s="15">
        <f t="shared" si="17"/>
        <v>0</v>
      </c>
      <c r="K72" s="15">
        <f t="shared" si="17"/>
        <v>0</v>
      </c>
      <c r="L72" s="15">
        <f t="shared" si="17"/>
        <v>0</v>
      </c>
      <c r="M72" s="15">
        <f t="shared" si="17"/>
        <v>0</v>
      </c>
      <c r="N72" s="15">
        <f t="shared" si="17"/>
        <v>0</v>
      </c>
      <c r="O72" s="15">
        <f t="shared" si="17"/>
        <v>0</v>
      </c>
      <c r="P72" s="15">
        <f t="shared" si="17"/>
        <v>0</v>
      </c>
      <c r="Q72" s="15">
        <f t="shared" si="17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8">SUM(E78:E79)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  <c r="I77" s="15">
        <f t="shared" si="18"/>
        <v>0</v>
      </c>
      <c r="J77" s="15">
        <f t="shared" si="18"/>
        <v>0</v>
      </c>
      <c r="K77" s="15">
        <f t="shared" si="18"/>
        <v>0</v>
      </c>
      <c r="L77" s="15">
        <f t="shared" si="18"/>
        <v>0</v>
      </c>
      <c r="M77" s="15">
        <f t="shared" si="18"/>
        <v>0</v>
      </c>
      <c r="N77" s="15">
        <f t="shared" si="18"/>
        <v>0</v>
      </c>
      <c r="O77" s="15">
        <f t="shared" si="18"/>
        <v>0</v>
      </c>
      <c r="P77" s="15">
        <f t="shared" si="18"/>
        <v>0</v>
      </c>
      <c r="Q77" s="15">
        <f t="shared" si="18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9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9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0">SUM(E81:E82)</f>
        <v>0</v>
      </c>
      <c r="F80" s="15">
        <f t="shared" si="20"/>
        <v>0</v>
      </c>
      <c r="G80" s="15">
        <f t="shared" si="20"/>
        <v>0</v>
      </c>
      <c r="H80" s="15">
        <f t="shared" si="20"/>
        <v>0</v>
      </c>
      <c r="I80" s="15">
        <f t="shared" si="20"/>
        <v>0</v>
      </c>
      <c r="J80" s="15">
        <f t="shared" si="20"/>
        <v>0</v>
      </c>
      <c r="K80" s="15">
        <f t="shared" si="20"/>
        <v>0</v>
      </c>
      <c r="L80" s="15">
        <f t="shared" si="20"/>
        <v>0</v>
      </c>
      <c r="M80" s="15">
        <f t="shared" si="20"/>
        <v>0</v>
      </c>
      <c r="N80" s="15">
        <f t="shared" si="20"/>
        <v>0</v>
      </c>
      <c r="O80" s="15">
        <f t="shared" si="20"/>
        <v>0</v>
      </c>
      <c r="P80" s="15">
        <f t="shared" si="20"/>
        <v>0</v>
      </c>
      <c r="Q80" s="15">
        <f t="shared" si="20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1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1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2">SUM(E84)</f>
        <v>0</v>
      </c>
      <c r="F83" s="15">
        <f t="shared" si="22"/>
        <v>0</v>
      </c>
      <c r="G83" s="15">
        <f t="shared" si="22"/>
        <v>0</v>
      </c>
      <c r="H83" s="15">
        <f t="shared" si="22"/>
        <v>0</v>
      </c>
      <c r="I83" s="15">
        <f t="shared" si="22"/>
        <v>0</v>
      </c>
      <c r="J83" s="15">
        <f t="shared" si="22"/>
        <v>0</v>
      </c>
      <c r="K83" s="15">
        <f t="shared" si="22"/>
        <v>0</v>
      </c>
      <c r="L83" s="15">
        <f t="shared" si="22"/>
        <v>0</v>
      </c>
      <c r="M83" s="15">
        <f t="shared" si="22"/>
        <v>0</v>
      </c>
      <c r="N83" s="15">
        <f t="shared" si="22"/>
        <v>0</v>
      </c>
      <c r="O83" s="15">
        <f t="shared" si="22"/>
        <v>0</v>
      </c>
      <c r="P83" s="15">
        <f t="shared" si="22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349357729</v>
      </c>
      <c r="C85" s="17">
        <f>+C12+C18+C28+C38+C47+C54+C64+C69+C72+C77+C80+C83</f>
        <v>-6.9849193096160889E-10</v>
      </c>
      <c r="D85" s="17">
        <f t="shared" ref="D85" si="24">+D12+D18+D28+D38+D47+D54+D64+D69+D72+D77+D80+D83</f>
        <v>349357729</v>
      </c>
      <c r="E85" s="17">
        <f t="shared" ref="E85:Q85" si="25">+E12+E18+E28+E38+E47+E54+E64+E69+E72+E77+E80+E83</f>
        <v>33968755.660000004</v>
      </c>
      <c r="F85" s="18">
        <f t="shared" si="25"/>
        <v>23012591.219999999</v>
      </c>
      <c r="G85" s="17">
        <f t="shared" si="25"/>
        <v>0</v>
      </c>
      <c r="H85" s="18">
        <f t="shared" si="25"/>
        <v>0</v>
      </c>
      <c r="I85" s="17">
        <f t="shared" si="25"/>
        <v>0</v>
      </c>
      <c r="J85" s="18">
        <f>+J12+J18+J28+J38+J47+J54+J64+J69+J72+J77+J80+J83</f>
        <v>0</v>
      </c>
      <c r="K85" s="17">
        <f t="shared" si="25"/>
        <v>0</v>
      </c>
      <c r="L85" s="18">
        <f t="shared" si="25"/>
        <v>0</v>
      </c>
      <c r="M85" s="17">
        <f t="shared" si="25"/>
        <v>0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56981346.879999995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3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D12 D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2025-09-03T11:23:14Z</cp:lastPrinted>
  <dcterms:created xsi:type="dcterms:W3CDTF">2021-07-29T18:58:50Z</dcterms:created>
  <dcterms:modified xsi:type="dcterms:W3CDTF">2026-03-09T15:38:29Z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