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2.FEBRERO\Q - RECURSOS HUMANOS\PERSONAL CONTRATADO\"/>
    </mc:Choice>
  </mc:AlternateContent>
  <xr:revisionPtr revIDLastSave="0" documentId="14_{0A272DEB-2D53-4032-AFDD-42964B93CD4A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Enero 2026" sheetId="1" r:id="rId1"/>
  </sheets>
  <definedNames>
    <definedName name="_xlnm.Print_Area" localSheetId="0">'Enero 2026'!$A$1:$AC$153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1" i="1" l="1"/>
  <c r="L97" i="1"/>
  <c r="L40" i="1"/>
  <c r="K97" i="1"/>
  <c r="K141" i="1" s="1"/>
  <c r="I135" i="1"/>
  <c r="I124" i="1"/>
  <c r="I97" i="1"/>
  <c r="I65" i="1"/>
  <c r="I57" i="1"/>
  <c r="J141" i="1"/>
  <c r="H141" i="1"/>
  <c r="G141" i="1"/>
  <c r="M97" i="1"/>
  <c r="I139" i="1"/>
  <c r="I102" i="1"/>
  <c r="I43" i="1"/>
  <c r="I35" i="1"/>
  <c r="I22" i="1"/>
  <c r="B141" i="1"/>
  <c r="J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H124" i="1"/>
  <c r="G124" i="1"/>
  <c r="L122" i="1"/>
  <c r="M122" i="1" s="1"/>
  <c r="K65" i="1"/>
  <c r="J65" i="1"/>
  <c r="H65" i="1"/>
  <c r="G65" i="1"/>
  <c r="L63" i="1"/>
  <c r="M63" i="1" s="1"/>
  <c r="J135" i="1"/>
  <c r="H135" i="1"/>
  <c r="G135" i="1"/>
  <c r="J57" i="1"/>
  <c r="J43" i="1"/>
  <c r="K43" i="1"/>
  <c r="H43" i="1"/>
  <c r="J35" i="1"/>
  <c r="H35" i="1"/>
  <c r="K22" i="1"/>
  <c r="J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M40" i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8" i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L141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M141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<sst xmlns="http://schemas.openxmlformats.org/spreadsheetml/2006/main" count="248" uniqueCount="123">
  <si>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</si>
  <si>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</si>
  <si>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</si>
  <si>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</si>
  <si>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</si>
  <si>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</si>
  <si>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</si>
  <si>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</si>
  <si>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</si>
  <si>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</si>
  <si>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</si>
  <si>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</si>
  <si>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</si>
  <si>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</si>
  <si>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</si>
  <si>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</si>
  <si>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</si>
  <si>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</si>
  <si>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</si>
  <si>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</si>
  <si>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</si>
  <si>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</si>
  <si>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</si>
  <si>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</si>
  <si>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</si>
  <si>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</si>
  <si>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</si>
  <si>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</si>
  <si>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</si>
  <si>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</si>
  <si>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</si>
  <si>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</si>
  <si>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</si>
  <si>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</si>
  <si>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</si>
  <si>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</si>
  <si>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</si>
  <si>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</si>
  <si>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</si>
  <si>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</si>
  <si>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</si>
  <si>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</si>
  <si>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</si>
  <si>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</si>
  <si>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</si>
  <si>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</si>
  <si>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</si>
  <si>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</si>
  <si>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</si>
  <si>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</si>
  <si>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</si>
  <si>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</si>
  <si>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</si>
  <si>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</si>
  <si>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</si>
  <si>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</si>
  <si>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</si>
  <si>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</si>
  <si>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</si>
  <si>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</si>
  <si>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</si>
  <si>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</si>
  <si>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</si>
  <si>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</si>
  <si>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</si>
  <si>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</si>
  <si>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</si>
  <si>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</si>
  <si>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</si>
  <si>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</si>
  <si>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</si>
  <si>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</si>
  <si>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</si>
  <si>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</si>
  <si>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</si>
  <si>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</si>
  <si>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</si>
  <si>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</si>
  <si>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</si>
  <si>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</si>
  <si>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</si>
  <si>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</si>
  <si>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</si>
  <si>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</si>
  <si>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</si>
  <si>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</si>
  <si>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</si>
  <si>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</si>
  <si>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</si>
  <si>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</si>
  <si>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</si>
  <si>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</si>
  <si>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</si>
  <si>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</si>
  <si>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</si>
  <si>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</si>
  <si>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</si>
  <si>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</si>
  <si>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</si>
  <si>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</si>
  <si>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</si>
  <si>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</si>
  <si>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</si>
  <si>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</si>
  <si>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</si>
  <si>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</si>
  <si>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</si>
  <si>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</si>
  <si>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</si>
  <si>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</si>
  <si>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</si>
  <si>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</si>
  <si>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</si>
  <si>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</si>
  <si>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</si>
  <si>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</si>
  <si>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</si>
  <si>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</si>
  <si>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</si>
  <si>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</si>
  <si>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</si>
  <si>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</si>
  <si>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Febrero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</si>
</sst>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2" activePane="bottomLeft" state="frozen"/>
      <selection pane="bottomLeft" activeCell="A6" sqref="A6:M6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69" s="10" customFormat="1" ht="26.25" customHeight="1" x14ac:dyDescent="0.4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69" s="10" customFormat="1" ht="26.25" customHeight="1" x14ac:dyDescent="0.4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69" s="10" customFormat="1" ht="8.25" customHeigh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69" s="10" customFormat="1" ht="20.25" x14ac:dyDescent="0.3">
      <c r="A5" s="106" t="s">
        <v>50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69" s="10" customFormat="1" ht="20.25" x14ac:dyDescent="0.3">
      <c r="A6" s="106" t="s">
        <v>122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7" t="s">
        <v>2</v>
      </c>
      <c r="B8" s="107" t="s">
        <v>3</v>
      </c>
      <c r="C8" s="110" t="s">
        <v>4</v>
      </c>
      <c r="D8" s="110" t="s">
        <v>5</v>
      </c>
      <c r="E8" s="99" t="s">
        <v>6</v>
      </c>
      <c r="F8" s="100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8"/>
      <c r="B9" s="109"/>
      <c r="C9" s="111"/>
      <c r="D9" s="111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>SUM(I30:I33)</f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3102.72</v>
      </c>
      <c r="J40" s="92">
        <v>1824</v>
      </c>
      <c r="K40" s="92">
        <v>1944.78</v>
      </c>
      <c r="L40" s="92">
        <f>+H40+I40+J40+K40</f>
        <v>8593.5</v>
      </c>
      <c r="M40" s="92">
        <f t="shared" ref="M40" si="6">+G40-L40</f>
        <v>51406.5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21531.360000000004</v>
      </c>
      <c r="J43" s="6">
        <f>SUM(J37:J40)</f>
        <v>6840</v>
      </c>
      <c r="K43" s="6">
        <f>SUM(K37:K40)</f>
        <v>1994.78</v>
      </c>
      <c r="L43" s="6">
        <f>SUM(L37:L41)</f>
        <v>36823.64</v>
      </c>
      <c r="M43" s="7">
        <f>SUM(M37:M40)</f>
        <v>188176.36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17506.05</v>
      </c>
      <c r="J46" s="92">
        <v>3800</v>
      </c>
      <c r="K46" s="92">
        <v>1944.78</v>
      </c>
      <c r="L46" s="92">
        <f>+H46+I46+J46+K46</f>
        <v>26838.329999999998</v>
      </c>
      <c r="M46" s="92">
        <f>+G46-L46</f>
        <v>98161.67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7">SUM(H45:H46)</f>
        <v>3587.5</v>
      </c>
      <c r="I48" s="6">
        <f t="shared" si="7"/>
        <v>17506.05</v>
      </c>
      <c r="J48" s="6">
        <f t="shared" si="7"/>
        <v>3800</v>
      </c>
      <c r="K48" s="6">
        <f t="shared" si="7"/>
        <v>1944.78</v>
      </c>
      <c r="L48" s="6">
        <f t="shared" si="7"/>
        <v>26838.329999999998</v>
      </c>
      <c r="M48" s="7">
        <f>SUM(M45:M46)</f>
        <v>98161.67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8">+H53+I53+J53+K53</f>
        <v>4233.3</v>
      </c>
      <c r="M53" s="92">
        <f t="shared" ref="M53:M54" si="9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8"/>
        <v>3832.83</v>
      </c>
      <c r="M54" s="92">
        <f t="shared" si="9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0">+H55+I55+J55+K55</f>
        <v>7057.68</v>
      </c>
      <c r="M55" s="92">
        <f t="shared" ref="M55" si="11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2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2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3">SUM(G60:G63)</f>
        <v>235000</v>
      </c>
      <c r="H65" s="6">
        <f t="shared" si="13"/>
        <v>6744.5</v>
      </c>
      <c r="I65" s="6">
        <f>SUM(I60:I63)</f>
        <v>13019.72</v>
      </c>
      <c r="J65" s="6">
        <f t="shared" si="13"/>
        <v>7144</v>
      </c>
      <c r="K65" s="6">
        <f t="shared" si="13"/>
        <v>100</v>
      </c>
      <c r="L65" s="6">
        <f t="shared" si="13"/>
        <v>27008.22</v>
      </c>
      <c r="M65" s="6">
        <f t="shared" si="13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4">SUM(G68:G68)</f>
        <v>100000</v>
      </c>
      <c r="H70" s="6">
        <f>SUM(H68:H68)</f>
        <v>2870</v>
      </c>
      <c r="I70" s="6">
        <f t="shared" si="14"/>
        <v>12105.37</v>
      </c>
      <c r="J70" s="6">
        <f t="shared" si="14"/>
        <v>3040</v>
      </c>
      <c r="K70" s="6">
        <f t="shared" si="14"/>
        <v>25</v>
      </c>
      <c r="L70" s="6">
        <f t="shared" si="14"/>
        <v>18040.370000000003</v>
      </c>
      <c r="M70" s="6">
        <f t="shared" si="14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5">SUM(G73:G73)</f>
        <v>50000</v>
      </c>
      <c r="H75" s="6">
        <f t="shared" si="15"/>
        <v>1435</v>
      </c>
      <c r="I75" s="6">
        <f t="shared" si="15"/>
        <v>1854</v>
      </c>
      <c r="J75" s="6">
        <f t="shared" si="15"/>
        <v>1520</v>
      </c>
      <c r="K75" s="6">
        <f t="shared" si="15"/>
        <v>25</v>
      </c>
      <c r="L75" s="6">
        <f t="shared" si="15"/>
        <v>4834</v>
      </c>
      <c r="M75" s="6">
        <f t="shared" si="15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17026.099999999999</v>
      </c>
      <c r="J78" s="92">
        <v>3800</v>
      </c>
      <c r="K78" s="92">
        <v>8872.56</v>
      </c>
      <c r="L78" s="92">
        <f>+H78+I78+J78+K78</f>
        <v>33286.159999999996</v>
      </c>
      <c r="M78" s="92">
        <f>+G78-L78</f>
        <v>91713.84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17026.099999999999</v>
      </c>
      <c r="J80" s="6">
        <v>3800</v>
      </c>
      <c r="K80" s="6">
        <v>8872.56</v>
      </c>
      <c r="L80" s="6">
        <v>33286.160000000003</v>
      </c>
      <c r="M80" s="6">
        <v>91713.84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11625.42</v>
      </c>
      <c r="J83" s="92">
        <v>3040</v>
      </c>
      <c r="K83" s="92">
        <v>1944.78</v>
      </c>
      <c r="L83" s="92">
        <v>19480.2</v>
      </c>
      <c r="M83" s="92">
        <f>+G83-L83</f>
        <v>80519.8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11625.42</v>
      </c>
      <c r="J85" s="6">
        <v>3040</v>
      </c>
      <c r="K85" s="6">
        <v>1944.78</v>
      </c>
      <c r="L85" s="6">
        <v>19480.2</v>
      </c>
      <c r="M85" s="6">
        <v>80519.8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3102.72</v>
      </c>
      <c r="J93" s="92">
        <v>1824</v>
      </c>
      <c r="K93" s="92">
        <v>1944.78</v>
      </c>
      <c r="L93" s="92">
        <v>8593.5</v>
      </c>
      <c r="M93" s="92">
        <v>51406.5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121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J97" si="16">SUM(G88:G96)</f>
        <v>458250</v>
      </c>
      <c r="H97" s="6">
        <f t="shared" si="16"/>
        <v>13151.779999999999</v>
      </c>
      <c r="I97" s="6">
        <f>SUM(I88:I96)</f>
        <v>23928.710000000003</v>
      </c>
      <c r="J97" s="6">
        <f t="shared" si="16"/>
        <v>13930.8</v>
      </c>
      <c r="K97" s="6">
        <f>SUM(K88:K96)</f>
        <v>2119.7799999999997</v>
      </c>
      <c r="L97" s="6">
        <f>SUM(L88:L96)</f>
        <v>53131.07</v>
      </c>
      <c r="M97" s="6">
        <f>SUM(M88:M96)</f>
        <v>405118.93000000005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11625.42</v>
      </c>
      <c r="J100" s="92">
        <v>3040</v>
      </c>
      <c r="K100" s="92">
        <v>1944.78</v>
      </c>
      <c r="L100" s="92">
        <f>+H100+I100+J100+K100</f>
        <v>19480.199999999997</v>
      </c>
      <c r="M100" s="92">
        <f>+G100-L100</f>
        <v>80519.8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7">SUM(H100:H100)</f>
        <v>2870</v>
      </c>
      <c r="I102" s="33">
        <f>SUM(I100:I100)</f>
        <v>11625.42</v>
      </c>
      <c r="J102" s="33">
        <f t="shared" si="17"/>
        <v>3040</v>
      </c>
      <c r="K102" s="33">
        <f t="shared" si="17"/>
        <v>1944.78</v>
      </c>
      <c r="L102" s="33">
        <f t="shared" si="17"/>
        <v>19480.199999999997</v>
      </c>
      <c r="M102" s="33">
        <f t="shared" si="17"/>
        <v>80519.8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8">SUM(H104:H105)</f>
        <v>2870</v>
      </c>
      <c r="I107" s="6">
        <f t="shared" si="18"/>
        <v>12105.37</v>
      </c>
      <c r="J107" s="6">
        <f t="shared" si="18"/>
        <v>3040</v>
      </c>
      <c r="K107" s="6">
        <f t="shared" si="18"/>
        <v>25</v>
      </c>
      <c r="L107" s="6">
        <f t="shared" si="18"/>
        <v>18040.370000000003</v>
      </c>
      <c r="M107" s="7">
        <f t="shared" si="18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17506.05</v>
      </c>
      <c r="J110" s="92">
        <v>3800</v>
      </c>
      <c r="K110" s="92">
        <v>3196.78</v>
      </c>
      <c r="L110" s="92">
        <f>+K110+J110+I110+H110</f>
        <v>28090.33</v>
      </c>
      <c r="M110" s="92">
        <f>+G110-L110</f>
        <v>96909.67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19">SUM(H109:H110)</f>
        <v>3587.5</v>
      </c>
      <c r="I112" s="6">
        <f t="shared" si="19"/>
        <v>17506.05</v>
      </c>
      <c r="J112" s="6">
        <f t="shared" si="19"/>
        <v>3800</v>
      </c>
      <c r="K112" s="6">
        <f t="shared" si="19"/>
        <v>3196.78</v>
      </c>
      <c r="L112" s="6">
        <f t="shared" si="19"/>
        <v>28090.33</v>
      </c>
      <c r="M112" s="7">
        <f t="shared" si="19"/>
        <v>96909.67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0">SUM(H114:H115)</f>
        <v>1578.5</v>
      </c>
      <c r="I117" s="6">
        <f t="shared" si="20"/>
        <v>2559.6799999999998</v>
      </c>
      <c r="J117" s="6">
        <f t="shared" si="20"/>
        <v>1672</v>
      </c>
      <c r="K117" s="6">
        <f t="shared" si="20"/>
        <v>25</v>
      </c>
      <c r="L117" s="6">
        <f t="shared" si="20"/>
        <v>5835.18</v>
      </c>
      <c r="M117" s="7">
        <f t="shared" si="20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1">SUM(H126:H127)</f>
        <v>2870</v>
      </c>
      <c r="I129" s="6">
        <f t="shared" si="21"/>
        <v>12105.37</v>
      </c>
      <c r="J129" s="6">
        <f t="shared" si="21"/>
        <v>3040</v>
      </c>
      <c r="K129" s="6">
        <f t="shared" si="21"/>
        <v>2529</v>
      </c>
      <c r="L129" s="6">
        <f t="shared" si="21"/>
        <v>20544.370000000003</v>
      </c>
      <c r="M129" s="7">
        <f t="shared" si="21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2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3">SUM(G137:G137)</f>
        <v>85100</v>
      </c>
      <c r="H139" s="6">
        <f t="shared" si="23"/>
        <v>2442.37</v>
      </c>
      <c r="I139" s="6">
        <f>SUM(I137:I137)</f>
        <v>8600.52</v>
      </c>
      <c r="J139" s="6">
        <f t="shared" si="23"/>
        <v>2587.04</v>
      </c>
      <c r="K139" s="6">
        <f t="shared" si="23"/>
        <v>25</v>
      </c>
      <c r="L139" s="6">
        <f t="shared" si="23"/>
        <v>13654.93</v>
      </c>
      <c r="M139" s="6">
        <f t="shared" si="23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274354.39999999997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25272.239999999998</v>
      </c>
      <c r="L141" s="12">
        <f>+L14+L22+L27+L35+L43+L48+L57+L65+L70+L75+L85+L97+L102+L107+L112+L117+L124+L129+L135+L139+L80</f>
        <v>492549.73</v>
      </c>
      <c r="M141" s="12">
        <f>+M14+M22+M27+M35+M43+M48+M57+M65+M70+M75+M85+M97+M102+M107+M112+M124+M129+M135+M139+M80+M117</f>
        <v>2771800.2699999996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2025-11-28T13:35:45Z</cp:lastPrinted>
  <dcterms:created xsi:type="dcterms:W3CDTF">2023-11-10T15:33:29Z</dcterms:created>
  <dcterms:modified xsi:type="dcterms:W3CDTF">2026-03-04T14:35:40Z</dcterms:modified>
</cp:coreProperties>
</file>