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10.OCTUBRE\Q - RECURSOS HUMANOS\PERSONAL CONTRATADO\"/>
    </mc:Choice>
  </mc:AlternateContent>
  <xr:revisionPtr revIDLastSave="0" documentId="14_{41CE2F9D-4318-4687-B256-A4E14402EA51}" xr6:coauthVersionLast="47" xr6:coauthVersionMax="47" xr10:uidLastSave="{00000000-0000-0000-0000-000000000000}"/>
  <bookViews>
    <workbookView xWindow="-120" yWindow="-120" windowWidth="24240" windowHeight="13020" xr2:uid="{F0F43D10-C6AB-422D-94BC-125A2A52BF1D}"/>
  </bookViews>
  <sheets>
    <sheet name="Octubre-2025" sheetId="1" r:id="rId1"/>
  </sheets>
  <definedNames>
    <definedName name="_xlnm.Print_Area" localSheetId="0">'Octubre-2025'!$A$1:$AC$153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1" i="1" l="1"/>
  <c r="L141" i="1"/>
  <c r="K141" i="1"/>
  <c r="J141" i="1"/>
  <c r="I141" i="1"/>
  <c r="H141" i="1"/>
  <c r="B141" i="1"/>
  <c r="G141" i="1"/>
  <c r="M97" i="1"/>
  <c r="L97" i="1"/>
  <c r="K97" i="1"/>
  <c r="J97" i="1"/>
  <c r="I97" i="1"/>
  <c r="H97" i="1"/>
  <c r="G97" i="1"/>
  <c r="G57" i="1"/>
  <c r="G48" i="1"/>
  <c r="G43" i="1"/>
  <c r="G35" i="1"/>
  <c r="G22" i="1"/>
  <c r="K117" i="1"/>
  <c r="J117" i="1"/>
  <c r="I117" i="1"/>
  <c r="H117" i="1"/>
  <c r="G117" i="1"/>
  <c r="L115" i="1"/>
  <c r="M115" i="1" s="1"/>
  <c r="M117" i="1" s="1"/>
  <c r="K124" i="1"/>
  <c r="J124" i="1"/>
  <c r="I124" i="1"/>
  <c r="H124" i="1"/>
  <c r="G124" i="1"/>
  <c r="L122" i="1"/>
  <c r="M122" i="1" s="1"/>
  <c r="K65" i="1"/>
  <c r="J65" i="1"/>
  <c r="I65" i="1"/>
  <c r="H65" i="1"/>
  <c r="G65" i="1"/>
  <c r="L63" i="1"/>
  <c r="M63" i="1" s="1"/>
  <c r="J135" i="1"/>
  <c r="I135" i="1"/>
  <c r="H135" i="1"/>
  <c r="G135" i="1"/>
  <c r="J57" i="1"/>
  <c r="I57" i="1"/>
  <c r="J43" i="1"/>
  <c r="K43" i="1"/>
  <c r="I43" i="1"/>
  <c r="H43" i="1"/>
  <c r="J35" i="1"/>
  <c r="I35" i="1"/>
  <c r="H35" i="1"/>
  <c r="K22" i="1"/>
  <c r="J22" i="1"/>
  <c r="I22" i="1"/>
  <c r="H22" i="1"/>
  <c r="G14" i="1"/>
  <c r="L121" i="1"/>
  <c r="M121" i="1" s="1"/>
  <c r="I80" i="1"/>
  <c r="H80" i="1"/>
  <c r="G80" i="1"/>
  <c r="M83" i="1"/>
  <c r="L62" i="1"/>
  <c r="M62" i="1" s="1"/>
  <c r="L55" i="1"/>
  <c r="M55" i="1" s="1"/>
  <c r="L40" i="1"/>
  <c r="M40" i="1" s="1"/>
  <c r="M38" i="1"/>
  <c r="K35" i="1"/>
  <c r="L19" i="1"/>
  <c r="M19" i="1" s="1"/>
  <c r="L54" i="1"/>
  <c r="M54" i="1" s="1"/>
  <c r="H57" i="1"/>
  <c r="K57" i="1"/>
  <c r="L60" i="1"/>
  <c r="M60" i="1" s="1"/>
  <c r="M33" i="1"/>
  <c r="H70" i="1"/>
  <c r="L120" i="1"/>
  <c r="L100" i="1"/>
  <c r="L68" i="1"/>
  <c r="M68" i="1" s="1"/>
  <c r="M70" i="1" s="1"/>
  <c r="K70" i="1"/>
  <c r="J70" i="1"/>
  <c r="I70" i="1"/>
  <c r="G70" i="1"/>
  <c r="L137" i="1"/>
  <c r="K135" i="1"/>
  <c r="L133" i="1"/>
  <c r="M133" i="1" s="1"/>
  <c r="M135" i="1" s="1"/>
  <c r="K129" i="1"/>
  <c r="J129" i="1"/>
  <c r="I129" i="1"/>
  <c r="H129" i="1"/>
  <c r="G129" i="1"/>
  <c r="L127" i="1"/>
  <c r="L129" i="1" s="1"/>
  <c r="L110" i="1"/>
  <c r="M110" i="1" s="1"/>
  <c r="M112" i="1" s="1"/>
  <c r="L105" i="1"/>
  <c r="M105" i="1" s="1"/>
  <c r="M107" i="1" s="1"/>
  <c r="K107" i="1"/>
  <c r="J107" i="1"/>
  <c r="I107" i="1"/>
  <c r="H107" i="1"/>
  <c r="G107" i="1"/>
  <c r="J102" i="1"/>
  <c r="I102" i="1"/>
  <c r="H102" i="1"/>
  <c r="G102" i="1"/>
  <c r="L88" i="1"/>
  <c r="M88" i="1" s="1"/>
  <c r="K75" i="1"/>
  <c r="J75" i="1"/>
  <c r="I75" i="1"/>
  <c r="H75" i="1"/>
  <c r="G75" i="1"/>
  <c r="L73" i="1"/>
  <c r="L75" i="1" s="1"/>
  <c r="L61" i="1"/>
  <c r="M61" i="1" s="1"/>
  <c r="L51" i="1"/>
  <c r="M51" i="1" s="1"/>
  <c r="K46" i="1"/>
  <c r="K48" i="1" s="1"/>
  <c r="L32" i="1"/>
  <c r="M32" i="1" s="1"/>
  <c r="L31" i="1"/>
  <c r="M31" i="1" s="1"/>
  <c r="L30" i="1"/>
  <c r="M30" i="1" s="1"/>
  <c r="M18" i="1"/>
  <c r="L17" i="1"/>
  <c r="L22" i="1" s="1"/>
  <c r="F22" i="1"/>
  <c r="E22" i="1"/>
  <c r="L12" i="1"/>
  <c r="L14" i="1" s="1"/>
  <c r="I14" i="1"/>
  <c r="E14" i="1"/>
  <c r="F14" i="1"/>
  <c r="H14" i="1"/>
  <c r="G112" i="1"/>
  <c r="G139" i="1"/>
  <c r="K27" i="1"/>
  <c r="J27" i="1"/>
  <c r="I27" i="1"/>
  <c r="H27" i="1"/>
  <c r="G27" i="1"/>
  <c r="J139" i="1"/>
  <c r="I139" i="1"/>
  <c r="H139" i="1"/>
  <c r="L89" i="1"/>
  <c r="M89" i="1" s="1"/>
  <c r="L25" i="1"/>
  <c r="L27" i="1" s="1"/>
  <c r="H112" i="1"/>
  <c r="I112" i="1"/>
  <c r="J112" i="1"/>
  <c r="K112" i="1"/>
  <c r="L78" i="1"/>
  <c r="M78" i="1" s="1"/>
  <c r="L53" i="1"/>
  <c r="M53" i="1" s="1"/>
  <c r="L52" i="1"/>
  <c r="M52" i="1" s="1"/>
  <c r="J48" i="1"/>
  <c r="I48" i="1"/>
  <c r="H48" i="1"/>
  <c r="L117" i="1" l="1"/>
  <c r="L124" i="1"/>
  <c r="M35" i="1"/>
  <c r="M65" i="1"/>
  <c r="M57" i="1"/>
  <c r="L65" i="1"/>
  <c r="L35" i="1"/>
  <c r="L57" i="1"/>
  <c r="L135" i="1"/>
  <c r="L39" i="1"/>
  <c r="L43" i="1" s="1"/>
  <c r="M120" i="1"/>
  <c r="M124" i="1" s="1"/>
  <c r="K102" i="1"/>
  <c r="L102" i="1"/>
  <c r="L70" i="1"/>
  <c r="M127" i="1"/>
  <c r="M129" i="1" s="1"/>
  <c r="L112" i="1"/>
  <c r="L107" i="1"/>
  <c r="M100" i="1"/>
  <c r="M102" i="1" s="1"/>
  <c r="K139" i="1"/>
  <c r="M73" i="1"/>
  <c r="L46" i="1"/>
  <c r="M46" i="1" s="1"/>
  <c r="M48" i="1" s="1"/>
  <c r="M17" i="1"/>
  <c r="M22" i="1" s="1"/>
  <c r="M12" i="1"/>
  <c r="M14" i="1" s="1"/>
  <c r="J14" i="1"/>
  <c r="L139" i="1"/>
  <c r="M137" i="1"/>
  <c r="M139" i="1" s="1"/>
  <c r="K14" i="1"/>
  <c r="M25" i="1"/>
  <c r="M27" i="1" s="1"/>
  <c r="M75" i="1" l="1"/>
  <c r="M39" i="1"/>
  <c r="M43" i="1" s="1"/>
  <c r="L48" i="1"/>
</calcChain>
</file>

<file path=xl/sharedStrings.xml><?xml version="1.0" encoding="utf-8"?>
<sst xmlns="http://schemas.openxmlformats.org/spreadsheetml/2006/main" count="248" uniqueCount="123">
  <si>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</si>
  <si>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</si>
  <si>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</si>
  <si>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</si>
  <si>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</si>
  <si>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</si>
  <si>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</si>
  <si>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</si>
  <si>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</si>
  <si>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</si>
  <si>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</si>
  <si>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</si>
  <si>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</si>
  <si>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</si>
  <si>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</si>
  <si>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</si>
  <si>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</si>
  <si>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</si>
  <si>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</si>
  <si>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COMPRAS Y CONTRATACIONES</t>
  </si>
  <si>
    <t>JESSICA MAGDALIS SANTOS PATRICIO</t>
  </si>
  <si>
    <t>ANALISTA DE COMPRAS Y CONTRATACIONES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</si>
  <si>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</si>
  <si>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</si>
  <si>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</si>
  <si>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</si>
  <si>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</si>
  <si>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</si>
  <si>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</si>
  <si>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</si>
  <si>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</si>
  <si>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</si>
  <si>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</si>
  <si>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</si>
  <si>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</si>
  <si>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</si>
  <si>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</si>
  <si>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</si>
  <si>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</si>
  <si>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</si>
  <si>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</si>
  <si>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</si>
  <si>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</si>
  <si>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</si>
  <si>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</si>
  <si>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</si>
  <si>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</si>
  <si>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</si>
  <si>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 xml:space="preserve">ENC. DE TECNOLOGIA DE LA INFORMACION Y COMUNICACIONES </t>
  </si>
  <si>
    <t>MARIA RAMONA GONZALEZ HERNANDEZ</t>
  </si>
  <si>
    <t>Nómina de Empleados Temporales</t>
  </si>
  <si>
    <t>ANIBELKA DE LEON HERRERA</t>
  </si>
  <si>
    <t>ANALISTA DE PLANIFICACION</t>
  </si>
  <si>
    <t>LUZ IBELKA AGRAMONTE URBINO</t>
  </si>
  <si>
    <t>TECNICO VALORACION DISCAPACIDAD</t>
  </si>
  <si>
    <t xml:space="preserve"> Departamento Recursos Humanos</t>
  </si>
  <si>
    <t xml:space="preserve">Licdo. José Rojas Rojas </t>
  </si>
  <si>
    <t>CONSEJO NACIONAL DE DISCAPACIDAD-CONADIS</t>
  </si>
  <si>
    <t>MASSIEL UCETA SANCHEZ</t>
  </si>
  <si>
    <t>ANALISTA COOPERACION INTERNACIONAL</t>
  </si>
  <si>
    <t>DEPARTAMENTO DE RECURSOS HUMANOS</t>
  </si>
  <si>
    <t>ROSA MASSIEL GARCIA DE LA CRUZ</t>
  </si>
  <si>
    <t>DEPARTAMENTO JURIDICO-CONADIS</t>
  </si>
  <si>
    <t>LEICY MINELLI GUZMAN GUZMAN</t>
  </si>
  <si>
    <t>ANALISTA</t>
  </si>
  <si>
    <t>LETICIA CESARINA HERRERA LOPEZ</t>
  </si>
  <si>
    <t>RUDDY ESTHER OVANDO VILLAR</t>
  </si>
  <si>
    <t>DILENIA DE JESUS</t>
  </si>
  <si>
    <t>ENCARGADO (A) FINANCIERO (A)</t>
  </si>
  <si>
    <t>JOAQUINA ARIAS DE LEON DE PEREZ</t>
  </si>
  <si>
    <t>DIVISION SERVICIOS GENERALES-CONADIS</t>
  </si>
  <si>
    <t>GIOVANNY SANTELISES MELO</t>
  </si>
  <si>
    <t xml:space="preserve">ENCARGADO (A) SERVICIOS GENERALES </t>
  </si>
  <si>
    <t>MILAGROS JOSEFINA DOMINGUEZ DOMINGUEZ</t>
  </si>
  <si>
    <t>DAYSI EMPERATRIZ SANTANA ENCARNACION</t>
  </si>
  <si>
    <t>DIVISION DE INVESTIGACIONES-CONADIS</t>
  </si>
  <si>
    <t xml:space="preserve">LORENA DIAZ CALDERON </t>
  </si>
  <si>
    <t>DEPARTAMENTODE POLITICAS PUBLICAS INCLUSIVAS-CONADIS</t>
  </si>
  <si>
    <t>MARIA DEL PILAR DIAZ BISONO</t>
  </si>
  <si>
    <t>YVELISSE LAUREANO MORBAN</t>
  </si>
  <si>
    <t>ENC. DIVISION COORDINACION TERRITORIAL</t>
  </si>
  <si>
    <t>ENC. DEPT. RECURSOS HUMANOS</t>
  </si>
  <si>
    <t>SECCION DE ARCHIVO Y CORRESPONDENCIA-CONADIS</t>
  </si>
  <si>
    <t>IRIS MARIA MENDEZ GOMEZ</t>
  </si>
  <si>
    <t>ENCARGADO (A) SECCION DE ARCHIVO Y CORRESPONDENCIA</t>
  </si>
  <si>
    <t>DEPARTAMENTO DE PLANIFICACION Y DESARROLLO</t>
  </si>
  <si>
    <t>ENCARGADO DEPARTAMENTO DE POLITICAS PUBLICAS</t>
  </si>
  <si>
    <t>ENCARGADO (A) DE INSPECCION Y CUMPLIM</t>
  </si>
  <si>
    <t>DEPARTAMENTO DE ACCESIBILIDAD UNIVERSAL-CONADIS</t>
  </si>
  <si>
    <t>PABLO LEMUEL TAVERAS CUETO</t>
  </si>
  <si>
    <t>ANALISTA DE ACCESIBILIDAD</t>
  </si>
  <si>
    <t>DEPARTAMENTO DE COMUNICACIONES-CONADIS</t>
  </si>
  <si>
    <t>LEIDY STEPHANY ALMONTE CRUZ</t>
  </si>
  <si>
    <t>PERIODISTA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</si>
  <si>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</si>
  <si>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FRANCIS RAFAEL QUEZADA GARCIA</t>
  </si>
  <si>
    <t>ANA MERCEDES MORENO LORENZO</t>
  </si>
  <si>
    <t>ANALISTA NOMINAS</t>
  </si>
  <si>
    <t>JHANNYS MARIEL ROSARIO GOMEZ PARRA</t>
  </si>
  <si>
    <t>ANALISTA CAPACITACION Y DESARROLLO</t>
  </si>
  <si>
    <t>SANDRA MARIBEL MEDINA POL</t>
  </si>
  <si>
    <t>ENC. DE COMUNICACIONES</t>
  </si>
  <si>
    <t>JULIA ISABEL ORTEGA MARIÑEZ</t>
  </si>
  <si>
    <t>RUBEN DARIO TEJEDA PEÑA</t>
  </si>
  <si>
    <t>TECNICO DE COMUNICACIONES</t>
  </si>
  <si>
    <t>LISSANEL RODRIGUEZ GARCIA</t>
  </si>
  <si>
    <t>ANALISTA FINANCIERA</t>
  </si>
  <si>
    <t>GISELLE INDHIRA VARGAS</t>
  </si>
  <si>
    <t>DIVISION DE PROTECCION SOCIAL</t>
  </si>
  <si>
    <t>ENC. SECCION PROTECCION SOCIAL</t>
  </si>
  <si>
    <t>SARAY MARIE REYES CABRERA</t>
  </si>
  <si>
    <t>MARIBEL RAMOS VIDAL</t>
  </si>
  <si>
    <t>DALY VERONICA PAYANO PEREZ</t>
  </si>
  <si>
    <t>JOSE ALBERTO MATEO SANDOVAL</t>
  </si>
  <si>
    <t>KATHERINE KAROL SUSAÑA RIVERA</t>
  </si>
  <si>
    <t>DANILKA SOSA PEÑA</t>
  </si>
  <si>
    <t>DEPARTAMENTO DE  INCLUSION EDUCATIVA-CONADIS</t>
  </si>
  <si>
    <t>ANA YRIS MAAGDALENA REYNOSO POLANCO</t>
  </si>
  <si>
    <t>ANALISTA INCLUSION EDUCATIVA</t>
  </si>
  <si>
    <t>DIVISION DE INSPECCION Y CUMPLIMIENTO-CONADIS</t>
  </si>
  <si>
    <t>ENCARGADO (A) DIVISION DE SALUD</t>
  </si>
  <si>
    <t>Mes de Octubre -2025</t>
  </si>
  <si>
    <t>GILDA OSMERY ALMONTE THEN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</si>
</sst>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theme="7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/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164" fontId="2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164" fontId="20" fillId="4" borderId="0" xfId="0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39" fontId="8" fillId="4" borderId="0" xfId="1" applyNumberFormat="1" applyFont="1" applyFill="1" applyBorder="1"/>
    <xf numFmtId="0" fontId="9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39" fontId="9" fillId="7" borderId="0" xfId="1" applyNumberFormat="1" applyFont="1" applyFill="1" applyBorder="1"/>
    <xf numFmtId="43" fontId="9" fillId="7" borderId="0" xfId="1" applyFont="1" applyFill="1" applyBorder="1"/>
    <xf numFmtId="4" fontId="9" fillId="7" borderId="0" xfId="1" applyNumberFormat="1" applyFont="1" applyFill="1" applyBorder="1"/>
    <xf numFmtId="0" fontId="10" fillId="4" borderId="0" xfId="0" applyFont="1" applyFill="1" applyAlignment="1">
      <alignment horizontal="left" vertical="center"/>
    </xf>
    <xf numFmtId="4" fontId="9" fillId="7" borderId="0" xfId="1" applyNumberFormat="1" applyFont="1" applyFill="1" applyBorder="1" applyAlignment="1">
      <alignment horizontal="right"/>
    </xf>
    <xf numFmtId="4" fontId="12" fillId="4" borderId="0" xfId="0" applyNumberFormat="1" applyFont="1" applyFill="1" applyAlignment="1">
      <alignment horizontal="right"/>
    </xf>
    <xf numFmtId="4" fontId="12" fillId="4" borderId="0" xfId="0" applyNumberFormat="1" applyFont="1" applyFill="1" applyAlignment="1">
      <alignment horizontal="left"/>
    </xf>
    <xf numFmtId="0" fontId="13" fillId="6" borderId="0" xfId="1" applyNumberFormat="1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21" fillId="4" borderId="0" xfId="0" applyFont="1" applyFill="1"/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0</xdr:row>
      <xdr:rowOff>0</xdr:rowOff>
    </xdr:from>
    <xdr:to>
      <xdr:col>0</xdr:col>
      <xdr:colOff>2131218</xdr:colOff>
      <xdr:row>6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FCFA27-4816-44B4-AE8A-3E8FDA18B5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3" y="0"/>
          <a:ext cx="1952625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951"/>
  <sheetViews>
    <sheetView tabSelected="1" zoomScale="80" zoomScaleNormal="80" workbookViewId="0">
      <pane ySplit="1" topLeftCell="A68" activePane="bottomLeft" state="frozen"/>
      <selection pane="bottomLeft" activeCell="Q131" sqref="Q131"/>
    </sheetView>
  </sheetViews>
  <sheetFormatPr baseColWidth="10" defaultColWidth="12.5703125" defaultRowHeight="15" x14ac:dyDescent="0.25"/>
  <cols>
    <col min="1" max="1" width="45.85546875" customWidth="1"/>
    <col min="2" max="2" width="42.5703125" style="39" customWidth="1"/>
    <col min="3" max="3" width="16.42578125" customWidth="1"/>
    <col min="4" max="4" width="16.7109375" style="39" customWidth="1"/>
    <col min="5" max="6" width="13.7109375" hidden="1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4.140625" style="10" customWidth="1"/>
    <col min="15" max="15" width="11.28515625" style="10" hidden="1" customWidth="1"/>
    <col min="16" max="23" width="10" style="10" customWidth="1"/>
    <col min="24" max="29" width="9.42578125" style="10" customWidth="1"/>
    <col min="30" max="69" width="12.5703125" style="10"/>
  </cols>
  <sheetData>
    <row r="1" spans="1:69" s="10" customForma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69" s="10" customFormat="1" ht="26.25" customHeight="1" x14ac:dyDescent="0.4">
      <c r="A2" s="100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69" s="10" customFormat="1" ht="26.25" customHeight="1" x14ac:dyDescent="0.4">
      <c r="A3" s="100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69" s="10" customFormat="1" ht="8.25" customHeight="1" x14ac:dyDescent="0.3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69" s="10" customFormat="1" ht="20.25" x14ac:dyDescent="0.3">
      <c r="A5" s="104" t="s">
        <v>50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69" s="10" customFormat="1" ht="20.25" x14ac:dyDescent="0.3">
      <c r="A6" s="104" t="s">
        <v>121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69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69" ht="22.5" customHeight="1" x14ac:dyDescent="0.25">
      <c r="A8" s="105" t="s">
        <v>2</v>
      </c>
      <c r="B8" s="105" t="s">
        <v>3</v>
      </c>
      <c r="C8" s="108" t="s">
        <v>4</v>
      </c>
      <c r="D8" s="108" t="s">
        <v>5</v>
      </c>
      <c r="E8" s="110" t="s">
        <v>6</v>
      </c>
      <c r="F8" s="111"/>
      <c r="G8" s="97" t="s">
        <v>7</v>
      </c>
      <c r="H8" s="97" t="s">
        <v>8</v>
      </c>
      <c r="I8" s="97" t="s">
        <v>9</v>
      </c>
      <c r="J8" s="97" t="s">
        <v>10</v>
      </c>
      <c r="K8" s="97" t="s">
        <v>11</v>
      </c>
      <c r="L8" s="97" t="s">
        <v>12</v>
      </c>
      <c r="M8" s="97" t="s">
        <v>13</v>
      </c>
    </row>
    <row r="9" spans="1:69" x14ac:dyDescent="0.25">
      <c r="A9" s="106"/>
      <c r="B9" s="107"/>
      <c r="C9" s="109"/>
      <c r="D9" s="109"/>
      <c r="E9" s="1" t="s">
        <v>14</v>
      </c>
      <c r="F9" s="1" t="s">
        <v>15</v>
      </c>
      <c r="G9" s="98"/>
      <c r="H9" s="98"/>
      <c r="I9" s="98"/>
      <c r="J9" s="98"/>
      <c r="K9" s="98"/>
      <c r="L9" s="98"/>
      <c r="M9" s="98"/>
    </row>
    <row r="10" spans="1:69" s="10" customFormat="1" x14ac:dyDescent="0.25">
      <c r="A10" s="80"/>
      <c r="B10" s="80"/>
      <c r="C10" s="80"/>
      <c r="D10" s="81"/>
      <c r="E10" s="82"/>
      <c r="F10" s="82"/>
      <c r="G10" s="82"/>
      <c r="H10" s="82"/>
      <c r="I10" s="82"/>
      <c r="J10" s="82"/>
      <c r="K10" s="82"/>
    </row>
    <row r="11" spans="1:69" s="10" customFormat="1" x14ac:dyDescent="0.25">
      <c r="A11" s="16" t="s">
        <v>57</v>
      </c>
      <c r="B11" s="16"/>
      <c r="C11" s="16"/>
      <c r="D11" s="83"/>
      <c r="E11" s="62"/>
      <c r="F11" s="62"/>
      <c r="G11" s="62"/>
      <c r="H11" s="62"/>
      <c r="I11" s="62"/>
      <c r="J11" s="62"/>
      <c r="K11" s="62"/>
    </row>
    <row r="12" spans="1:69" s="10" customFormat="1" ht="15" customHeight="1" x14ac:dyDescent="0.25">
      <c r="A12" s="48" t="s">
        <v>58</v>
      </c>
      <c r="B12" s="48" t="s">
        <v>59</v>
      </c>
      <c r="C12" s="14" t="s">
        <v>16</v>
      </c>
      <c r="D12" s="93" t="s">
        <v>17</v>
      </c>
      <c r="E12" s="55">
        <v>55000</v>
      </c>
      <c r="F12" s="55">
        <v>1578.5</v>
      </c>
      <c r="G12" s="55">
        <v>72000</v>
      </c>
      <c r="H12" s="55">
        <v>2066.4</v>
      </c>
      <c r="I12" s="55">
        <v>5744.84</v>
      </c>
      <c r="J12" s="55">
        <v>2188.8000000000002</v>
      </c>
      <c r="K12" s="55">
        <v>25</v>
      </c>
      <c r="L12" s="34">
        <f>+K12+J12+I12+H12</f>
        <v>10025.040000000001</v>
      </c>
      <c r="M12" s="34">
        <f>+G12-L12</f>
        <v>61974.96</v>
      </c>
    </row>
    <row r="13" spans="1:69" s="10" customFormat="1" ht="15" customHeight="1" x14ac:dyDescent="0.25">
      <c r="A13" s="48"/>
      <c r="B13" s="48"/>
      <c r="C13" s="14"/>
      <c r="D13" s="77"/>
      <c r="E13" s="55"/>
      <c r="F13" s="55"/>
      <c r="G13" s="55"/>
      <c r="H13" s="55"/>
      <c r="I13" s="55"/>
      <c r="J13" s="55"/>
      <c r="K13" s="55"/>
      <c r="L13" s="34"/>
      <c r="M13" s="34"/>
    </row>
    <row r="14" spans="1:69" x14ac:dyDescent="0.25">
      <c r="A14" s="3" t="s">
        <v>18</v>
      </c>
      <c r="B14" s="4">
        <v>1</v>
      </c>
      <c r="C14" s="3"/>
      <c r="D14" s="84"/>
      <c r="E14" s="33">
        <f t="shared" ref="E14:K14" si="0">SUM(E12:E12)</f>
        <v>55000</v>
      </c>
      <c r="F14" s="33">
        <f t="shared" si="0"/>
        <v>1578.5</v>
      </c>
      <c r="G14" s="33">
        <f>SUM(G12:G12)</f>
        <v>72000</v>
      </c>
      <c r="H14" s="33">
        <f t="shared" si="0"/>
        <v>2066.4</v>
      </c>
      <c r="I14" s="33">
        <f t="shared" si="0"/>
        <v>5744.84</v>
      </c>
      <c r="J14" s="33">
        <f t="shared" si="0"/>
        <v>2188.8000000000002</v>
      </c>
      <c r="K14" s="33">
        <f t="shared" si="0"/>
        <v>25</v>
      </c>
      <c r="L14" s="33">
        <f>SUM(L12)</f>
        <v>10025.040000000001</v>
      </c>
      <c r="M14" s="33">
        <f>SUM(M12)</f>
        <v>61974.96</v>
      </c>
      <c r="BM14"/>
      <c r="BN14"/>
      <c r="BO14"/>
      <c r="BP14"/>
      <c r="BQ14"/>
    </row>
    <row r="15" spans="1:69" s="10" customFormat="1" x14ac:dyDescent="0.25">
      <c r="A15" s="17"/>
      <c r="B15" s="85"/>
      <c r="C15" s="17"/>
      <c r="D15" s="86"/>
      <c r="E15" s="87"/>
      <c r="F15" s="87"/>
      <c r="G15" s="87"/>
      <c r="H15" s="87"/>
      <c r="I15" s="87"/>
      <c r="J15" s="87"/>
      <c r="K15" s="87"/>
      <c r="L15" s="87"/>
      <c r="M15" s="87"/>
    </row>
    <row r="16" spans="1:69" s="10" customFormat="1" x14ac:dyDescent="0.25">
      <c r="A16" s="16" t="s">
        <v>60</v>
      </c>
      <c r="B16" s="16"/>
      <c r="C16" s="16"/>
      <c r="D16" s="83"/>
      <c r="E16" s="62"/>
      <c r="F16" s="62"/>
      <c r="G16" s="62"/>
      <c r="H16" s="62"/>
      <c r="I16" s="62"/>
      <c r="J16" s="62"/>
      <c r="K16" s="62"/>
    </row>
    <row r="17" spans="1:69" s="10" customFormat="1" ht="15" customHeight="1" x14ac:dyDescent="0.25">
      <c r="A17" s="48" t="s">
        <v>61</v>
      </c>
      <c r="B17" s="48" t="s">
        <v>97</v>
      </c>
      <c r="C17" s="14" t="s">
        <v>16</v>
      </c>
      <c r="D17" s="93" t="s">
        <v>17</v>
      </c>
      <c r="E17" s="55"/>
      <c r="F17" s="55"/>
      <c r="G17" s="92">
        <v>65000</v>
      </c>
      <c r="H17" s="92">
        <v>1865.5</v>
      </c>
      <c r="I17" s="92">
        <v>4427.58</v>
      </c>
      <c r="J17" s="92">
        <v>1976</v>
      </c>
      <c r="K17" s="92">
        <v>25</v>
      </c>
      <c r="L17" s="92">
        <f>+K17+J17+I17+H17</f>
        <v>8294.08</v>
      </c>
      <c r="M17" s="92">
        <f>+G17-L17</f>
        <v>56705.919999999998</v>
      </c>
    </row>
    <row r="18" spans="1:69" s="10" customFormat="1" ht="15" customHeight="1" x14ac:dyDescent="0.25">
      <c r="A18" s="48" t="s">
        <v>100</v>
      </c>
      <c r="B18" s="48" t="s">
        <v>81</v>
      </c>
      <c r="C18" s="14" t="s">
        <v>16</v>
      </c>
      <c r="D18" s="93" t="s">
        <v>17</v>
      </c>
      <c r="E18" s="55"/>
      <c r="F18" s="55"/>
      <c r="G18" s="92">
        <v>70000</v>
      </c>
      <c r="H18" s="92">
        <v>2009</v>
      </c>
      <c r="I18" s="92">
        <v>5368.48</v>
      </c>
      <c r="J18" s="92">
        <v>2128</v>
      </c>
      <c r="K18" s="92">
        <v>25</v>
      </c>
      <c r="L18" s="92">
        <v>9530.48</v>
      </c>
      <c r="M18" s="92">
        <f>+G18-L18</f>
        <v>60469.520000000004</v>
      </c>
    </row>
    <row r="19" spans="1:69" s="10" customFormat="1" ht="15" customHeight="1" x14ac:dyDescent="0.25">
      <c r="A19" s="14" t="s">
        <v>98</v>
      </c>
      <c r="B19" s="48" t="s">
        <v>99</v>
      </c>
      <c r="C19" s="14" t="s">
        <v>16</v>
      </c>
      <c r="D19" s="93" t="s">
        <v>17</v>
      </c>
      <c r="E19" s="55"/>
      <c r="F19" s="55"/>
      <c r="G19" s="92">
        <v>65000</v>
      </c>
      <c r="H19" s="92">
        <v>1865.5</v>
      </c>
      <c r="I19" s="92">
        <v>4427.58</v>
      </c>
      <c r="J19" s="92">
        <v>1976</v>
      </c>
      <c r="K19" s="92">
        <v>25</v>
      </c>
      <c r="L19" s="92">
        <f>+K19+J19+I19+H19</f>
        <v>8294.08</v>
      </c>
      <c r="M19" s="92">
        <f>+G19-L19</f>
        <v>56705.919999999998</v>
      </c>
    </row>
    <row r="20" spans="1:69" s="10" customFormat="1" ht="15" customHeight="1" x14ac:dyDescent="0.25">
      <c r="A20" s="48"/>
      <c r="B20" s="48"/>
      <c r="C20" s="14"/>
      <c r="D20" s="93"/>
      <c r="E20" s="55"/>
      <c r="F20" s="55"/>
      <c r="G20" s="92"/>
      <c r="H20" s="92"/>
      <c r="I20" s="92"/>
      <c r="J20" s="92"/>
      <c r="K20" s="92"/>
      <c r="L20" s="92"/>
      <c r="M20" s="92"/>
    </row>
    <row r="21" spans="1:69" s="10" customFormat="1" ht="15" customHeight="1" x14ac:dyDescent="0.25">
      <c r="A21" s="48"/>
      <c r="B21" s="48"/>
      <c r="C21" s="14"/>
      <c r="D21" s="77"/>
      <c r="E21" s="55"/>
      <c r="F21" s="55"/>
      <c r="G21" s="55"/>
      <c r="H21" s="55"/>
      <c r="I21" s="55"/>
      <c r="J21" s="55"/>
      <c r="K21" s="55"/>
      <c r="L21" s="34"/>
      <c r="M21" s="34"/>
    </row>
    <row r="22" spans="1:69" x14ac:dyDescent="0.25">
      <c r="A22" s="3" t="s">
        <v>18</v>
      </c>
      <c r="B22" s="95">
        <v>3</v>
      </c>
      <c r="C22" s="3"/>
      <c r="D22" s="84"/>
      <c r="E22" s="33">
        <f>SUM(E17:E17)</f>
        <v>0</v>
      </c>
      <c r="F22" s="33">
        <f>SUM(F17:F17)</f>
        <v>0</v>
      </c>
      <c r="G22" s="33">
        <f>SUM(G17:G19)</f>
        <v>200000</v>
      </c>
      <c r="H22" s="33">
        <f>SUM(H17:H20:H19)</f>
        <v>5740</v>
      </c>
      <c r="I22" s="33">
        <f>SUM(I17:I19)</f>
        <v>14223.64</v>
      </c>
      <c r="J22" s="33">
        <f>SUM(J17:J19)</f>
        <v>6080</v>
      </c>
      <c r="K22" s="33">
        <f>SUM(K17:K19)</f>
        <v>75</v>
      </c>
      <c r="L22" s="33">
        <f>SUM(L17:L19)</f>
        <v>26118.639999999999</v>
      </c>
      <c r="M22" s="33">
        <f>SUM(M17:M19)</f>
        <v>173881.36</v>
      </c>
      <c r="BM22"/>
      <c r="BN22"/>
      <c r="BO22"/>
      <c r="BP22"/>
      <c r="BQ22"/>
    </row>
    <row r="23" spans="1:69" s="10" customFormat="1" x14ac:dyDescent="0.25">
      <c r="A23" s="17"/>
      <c r="B23" s="85"/>
      <c r="C23" s="17"/>
      <c r="D23" s="86"/>
      <c r="E23" s="87"/>
      <c r="F23" s="87"/>
      <c r="G23" s="87"/>
      <c r="H23" s="87"/>
      <c r="I23" s="87"/>
      <c r="J23" s="87"/>
      <c r="K23" s="87"/>
    </row>
    <row r="24" spans="1:69" s="10" customFormat="1" ht="15.75" customHeight="1" x14ac:dyDescent="0.25">
      <c r="A24" s="50" t="s">
        <v>85</v>
      </c>
      <c r="B24" s="45"/>
      <c r="D24" s="45"/>
    </row>
    <row r="25" spans="1:69" s="35" customFormat="1" ht="15.75" customHeight="1" x14ac:dyDescent="0.25">
      <c r="A25" s="72" t="s">
        <v>51</v>
      </c>
      <c r="B25" s="38" t="s">
        <v>52</v>
      </c>
      <c r="C25" s="14" t="s">
        <v>16</v>
      </c>
      <c r="D25" s="93" t="s">
        <v>17</v>
      </c>
      <c r="E25" s="74">
        <v>45474</v>
      </c>
      <c r="F25" s="78">
        <v>45657</v>
      </c>
      <c r="G25" s="92">
        <v>75000</v>
      </c>
      <c r="H25" s="92">
        <v>2152.5</v>
      </c>
      <c r="I25" s="92">
        <v>6309.38</v>
      </c>
      <c r="J25" s="92">
        <v>2280</v>
      </c>
      <c r="K25" s="92">
        <v>25</v>
      </c>
      <c r="L25" s="92">
        <f>+H25+I25+J25+K25</f>
        <v>10766.880000000001</v>
      </c>
      <c r="M25" s="92">
        <f>+G25-L25</f>
        <v>64233.119999999995</v>
      </c>
    </row>
    <row r="26" spans="1:69" s="35" customFormat="1" ht="15.75" customHeight="1" x14ac:dyDescent="0.25">
      <c r="A26" s="72"/>
      <c r="B26" s="38"/>
      <c r="C26" s="14"/>
      <c r="D26" s="73"/>
      <c r="E26" s="74"/>
      <c r="F26" s="74"/>
      <c r="G26" s="75"/>
      <c r="H26" s="75"/>
      <c r="I26" s="75"/>
      <c r="J26" s="49"/>
      <c r="K26" s="75"/>
      <c r="L26" s="75"/>
      <c r="M26" s="75"/>
    </row>
    <row r="27" spans="1:69" ht="15.75" customHeight="1" x14ac:dyDescent="0.25">
      <c r="A27" s="3" t="s">
        <v>18</v>
      </c>
      <c r="B27" s="4">
        <v>1</v>
      </c>
      <c r="C27" s="3"/>
      <c r="D27" s="4"/>
      <c r="E27" s="5"/>
      <c r="F27" s="5"/>
      <c r="G27" s="6">
        <f t="shared" ref="G27:M27" si="1">+G25</f>
        <v>75000</v>
      </c>
      <c r="H27" s="6">
        <f t="shared" si="1"/>
        <v>2152.5</v>
      </c>
      <c r="I27" s="6">
        <f t="shared" si="1"/>
        <v>6309.38</v>
      </c>
      <c r="J27" s="6">
        <f t="shared" si="1"/>
        <v>2280</v>
      </c>
      <c r="K27" s="6">
        <f t="shared" si="1"/>
        <v>25</v>
      </c>
      <c r="L27" s="6">
        <f t="shared" si="1"/>
        <v>10766.880000000001</v>
      </c>
      <c r="M27" s="7">
        <f t="shared" si="1"/>
        <v>64233.119999999995</v>
      </c>
    </row>
    <row r="28" spans="1:69" s="10" customFormat="1" ht="15.75" customHeight="1" x14ac:dyDescent="0.25">
      <c r="A28" s="17"/>
      <c r="B28" s="85"/>
      <c r="C28" s="17"/>
      <c r="D28" s="85"/>
      <c r="E28" s="88"/>
      <c r="F28" s="88"/>
      <c r="G28" s="89"/>
      <c r="H28" s="89"/>
      <c r="I28" s="89"/>
      <c r="J28" s="89"/>
      <c r="K28" s="89"/>
      <c r="L28" s="89"/>
      <c r="M28" s="89"/>
    </row>
    <row r="29" spans="1:69" s="10" customFormat="1" ht="15.75" customHeight="1" x14ac:dyDescent="0.25">
      <c r="A29" s="50" t="s">
        <v>62</v>
      </c>
      <c r="B29" s="45"/>
      <c r="D29" s="45"/>
    </row>
    <row r="30" spans="1:69" s="35" customFormat="1" ht="15.75" customHeight="1" x14ac:dyDescent="0.25">
      <c r="A30" s="72" t="s">
        <v>63</v>
      </c>
      <c r="B30" s="46" t="s">
        <v>64</v>
      </c>
      <c r="C30" s="35" t="s">
        <v>16</v>
      </c>
      <c r="D30" s="93" t="s">
        <v>17</v>
      </c>
      <c r="E30" s="74">
        <v>45566</v>
      </c>
      <c r="F30" s="76">
        <v>45747</v>
      </c>
      <c r="G30" s="92">
        <v>60000</v>
      </c>
      <c r="H30" s="92">
        <v>1722</v>
      </c>
      <c r="I30" s="92">
        <v>3486.68</v>
      </c>
      <c r="J30" s="92">
        <v>1824</v>
      </c>
      <c r="K30" s="92">
        <v>25</v>
      </c>
      <c r="L30" s="92">
        <f>+K30+J30+I30+H30</f>
        <v>7057.68</v>
      </c>
      <c r="M30" s="92">
        <f>+G30-L30</f>
        <v>52942.32</v>
      </c>
    </row>
    <row r="31" spans="1:69" s="35" customFormat="1" ht="15.75" customHeight="1" x14ac:dyDescent="0.25">
      <c r="A31" s="72" t="s">
        <v>65</v>
      </c>
      <c r="B31" s="46" t="s">
        <v>64</v>
      </c>
      <c r="C31" s="35" t="s">
        <v>16</v>
      </c>
      <c r="D31" s="93" t="s">
        <v>17</v>
      </c>
      <c r="E31" s="74"/>
      <c r="F31" s="76"/>
      <c r="G31" s="92">
        <v>60000</v>
      </c>
      <c r="H31" s="92">
        <v>1722</v>
      </c>
      <c r="I31" s="92">
        <v>3486.68</v>
      </c>
      <c r="J31" s="92">
        <v>1824</v>
      </c>
      <c r="K31" s="92">
        <v>25</v>
      </c>
      <c r="L31" s="92">
        <f t="shared" ref="L31:L32" si="2">+K31+J31+I31+H31</f>
        <v>7057.68</v>
      </c>
      <c r="M31" s="92">
        <f t="shared" ref="M31:M33" si="3">+G31-L31</f>
        <v>52942.32</v>
      </c>
    </row>
    <row r="32" spans="1:69" s="10" customFormat="1" ht="15.75" customHeight="1" x14ac:dyDescent="0.25">
      <c r="A32" s="90" t="s">
        <v>66</v>
      </c>
      <c r="B32" s="46" t="s">
        <v>64</v>
      </c>
      <c r="C32" s="35" t="s">
        <v>16</v>
      </c>
      <c r="D32" s="93" t="s">
        <v>17</v>
      </c>
      <c r="E32" s="2"/>
      <c r="F32" s="2"/>
      <c r="G32" s="92">
        <v>60000</v>
      </c>
      <c r="H32" s="92">
        <v>1722</v>
      </c>
      <c r="I32" s="92">
        <v>3486.68</v>
      </c>
      <c r="J32" s="92">
        <v>1824</v>
      </c>
      <c r="K32" s="92">
        <v>25</v>
      </c>
      <c r="L32" s="92">
        <f t="shared" si="2"/>
        <v>7057.68</v>
      </c>
      <c r="M32" s="92">
        <f t="shared" si="3"/>
        <v>52942.32</v>
      </c>
    </row>
    <row r="33" spans="1:13" s="10" customFormat="1" ht="15.75" customHeight="1" x14ac:dyDescent="0.25">
      <c r="A33" s="90" t="s">
        <v>95</v>
      </c>
      <c r="B33" s="46" t="s">
        <v>64</v>
      </c>
      <c r="C33" s="35" t="s">
        <v>16</v>
      </c>
      <c r="D33" s="93" t="s">
        <v>24</v>
      </c>
      <c r="E33" s="2"/>
      <c r="F33" s="2"/>
      <c r="G33" s="92">
        <v>70000</v>
      </c>
      <c r="H33" s="92">
        <v>2009</v>
      </c>
      <c r="I33" s="92">
        <v>5368.48</v>
      </c>
      <c r="J33" s="92">
        <v>2128</v>
      </c>
      <c r="K33" s="92">
        <v>25</v>
      </c>
      <c r="L33" s="92">
        <v>9530.48</v>
      </c>
      <c r="M33" s="92">
        <f t="shared" si="3"/>
        <v>60469.520000000004</v>
      </c>
    </row>
    <row r="34" spans="1:13" s="10" customFormat="1" ht="15.75" customHeight="1" x14ac:dyDescent="0.25">
      <c r="A34" s="90"/>
      <c r="B34" s="46"/>
      <c r="C34" s="35"/>
      <c r="D34" s="46"/>
      <c r="E34" s="2"/>
      <c r="F34" s="2"/>
      <c r="G34" s="75"/>
      <c r="H34" s="75"/>
      <c r="I34" s="75"/>
      <c r="J34" s="75"/>
      <c r="K34" s="75"/>
      <c r="L34" s="75"/>
      <c r="M34" s="92"/>
    </row>
    <row r="35" spans="1:13" ht="15.75" customHeight="1" x14ac:dyDescent="0.25">
      <c r="A35" s="3" t="s">
        <v>18</v>
      </c>
      <c r="B35" s="4">
        <v>4</v>
      </c>
      <c r="C35" s="3"/>
      <c r="D35" s="4"/>
      <c r="E35" s="5"/>
      <c r="F35" s="5"/>
      <c r="G35" s="6">
        <f>SUM(G30:G33)</f>
        <v>250000</v>
      </c>
      <c r="H35" s="6">
        <f t="shared" ref="H35:L35" si="4">SUM(H30:H33)</f>
        <v>7175</v>
      </c>
      <c r="I35" s="6">
        <f t="shared" si="4"/>
        <v>15828.519999999999</v>
      </c>
      <c r="J35" s="6">
        <f t="shared" si="4"/>
        <v>7600</v>
      </c>
      <c r="K35" s="6">
        <f t="shared" si="4"/>
        <v>100</v>
      </c>
      <c r="L35" s="6">
        <f t="shared" si="4"/>
        <v>30703.52</v>
      </c>
      <c r="M35" s="6">
        <f>SUM(M30:M34)</f>
        <v>219296.47999999998</v>
      </c>
    </row>
    <row r="36" spans="1:13" s="10" customFormat="1" ht="15.75" customHeight="1" x14ac:dyDescent="0.25">
      <c r="A36" s="17"/>
      <c r="B36" s="85"/>
      <c r="C36" s="17"/>
      <c r="D36" s="85"/>
      <c r="E36" s="88"/>
      <c r="F36" s="88"/>
      <c r="G36" s="89"/>
      <c r="H36" s="89"/>
      <c r="I36" s="89"/>
      <c r="J36" s="89"/>
      <c r="K36" s="89"/>
      <c r="L36" s="89"/>
      <c r="M36" s="89"/>
    </row>
    <row r="37" spans="1:13" s="10" customFormat="1" ht="15.75" customHeight="1" x14ac:dyDescent="0.25">
      <c r="A37" s="50" t="s">
        <v>91</v>
      </c>
      <c r="B37" s="45"/>
      <c r="D37" s="45"/>
    </row>
    <row r="38" spans="1:13" s="10" customFormat="1" ht="15.75" customHeight="1" x14ac:dyDescent="0.25">
      <c r="A38" s="90" t="s">
        <v>103</v>
      </c>
      <c r="B38" s="45" t="s">
        <v>104</v>
      </c>
      <c r="C38" s="35" t="s">
        <v>16</v>
      </c>
      <c r="D38" s="93" t="s">
        <v>17</v>
      </c>
      <c r="E38" s="74">
        <v>45597</v>
      </c>
      <c r="F38" s="76">
        <v>45777</v>
      </c>
      <c r="G38" s="92">
        <v>40000</v>
      </c>
      <c r="H38" s="92">
        <v>1148</v>
      </c>
      <c r="I38" s="92">
        <v>442.65</v>
      </c>
      <c r="J38" s="92">
        <v>1216</v>
      </c>
      <c r="K38" s="92">
        <v>25</v>
      </c>
      <c r="L38" s="92">
        <v>2831.65</v>
      </c>
      <c r="M38" s="92">
        <f t="shared" ref="M38" si="5">+G38-L38</f>
        <v>37168.35</v>
      </c>
    </row>
    <row r="39" spans="1:13" s="35" customFormat="1" ht="15.75" customHeight="1" x14ac:dyDescent="0.25">
      <c r="A39" s="72" t="s">
        <v>92</v>
      </c>
      <c r="B39" s="46" t="s">
        <v>101</v>
      </c>
      <c r="C39" s="35" t="s">
        <v>16</v>
      </c>
      <c r="D39" s="93" t="s">
        <v>17</v>
      </c>
      <c r="E39" s="74">
        <v>45597</v>
      </c>
      <c r="F39" s="76">
        <v>45777</v>
      </c>
      <c r="G39" s="92">
        <v>125000</v>
      </c>
      <c r="H39" s="92">
        <v>3587.5</v>
      </c>
      <c r="I39" s="92">
        <v>17985.990000000002</v>
      </c>
      <c r="J39" s="92">
        <v>3800</v>
      </c>
      <c r="K39" s="92">
        <v>25</v>
      </c>
      <c r="L39" s="92">
        <f>+H39+I39+J39+K39</f>
        <v>25398.49</v>
      </c>
      <c r="M39" s="92">
        <f>+G39-L39</f>
        <v>99601.51</v>
      </c>
    </row>
    <row r="40" spans="1:13" s="10" customFormat="1" ht="15.75" customHeight="1" x14ac:dyDescent="0.25">
      <c r="A40" s="90" t="s">
        <v>102</v>
      </c>
      <c r="B40" s="45" t="s">
        <v>93</v>
      </c>
      <c r="C40" s="35" t="s">
        <v>16</v>
      </c>
      <c r="D40" s="93" t="s">
        <v>17</v>
      </c>
      <c r="E40" s="74">
        <v>45597</v>
      </c>
      <c r="F40" s="76">
        <v>45777</v>
      </c>
      <c r="G40" s="92">
        <v>60000</v>
      </c>
      <c r="H40" s="92">
        <v>1722</v>
      </c>
      <c r="I40" s="92">
        <v>3486.68</v>
      </c>
      <c r="J40" s="92">
        <v>1824</v>
      </c>
      <c r="K40" s="92">
        <v>25</v>
      </c>
      <c r="L40" s="92">
        <f t="shared" ref="L40" si="6">+H40+I40+J40+K40</f>
        <v>7057.68</v>
      </c>
      <c r="M40" s="92">
        <f t="shared" ref="M40" si="7">+G40-L40</f>
        <v>52942.32</v>
      </c>
    </row>
    <row r="41" spans="1:13" s="10" customFormat="1" ht="15.75" customHeight="1" x14ac:dyDescent="0.25">
      <c r="A41" s="50"/>
      <c r="B41" s="45"/>
      <c r="C41" s="35"/>
      <c r="D41" s="93"/>
      <c r="E41" s="74"/>
      <c r="F41" s="76"/>
      <c r="G41" s="92"/>
      <c r="H41" s="92"/>
      <c r="I41" s="92"/>
      <c r="J41" s="92"/>
      <c r="K41" s="92"/>
      <c r="L41" s="92"/>
      <c r="M41" s="92"/>
    </row>
    <row r="42" spans="1:13" s="10" customFormat="1" ht="15.75" customHeight="1" x14ac:dyDescent="0.25">
      <c r="A42" s="50"/>
      <c r="B42" s="45"/>
      <c r="C42" s="35"/>
      <c r="D42" s="93"/>
      <c r="E42" s="74"/>
      <c r="F42" s="76"/>
      <c r="G42" s="92"/>
      <c r="H42" s="92"/>
      <c r="I42" s="92"/>
      <c r="J42" s="92"/>
      <c r="K42" s="92"/>
      <c r="L42" s="92"/>
      <c r="M42" s="92"/>
    </row>
    <row r="43" spans="1:13" ht="15.75" customHeight="1" x14ac:dyDescent="0.25">
      <c r="A43" s="3" t="s">
        <v>18</v>
      </c>
      <c r="B43" s="4">
        <v>3</v>
      </c>
      <c r="C43" s="3"/>
      <c r="D43" s="4"/>
      <c r="E43" s="5"/>
      <c r="F43" s="5"/>
      <c r="G43" s="6">
        <f>SUM(G37:G41)</f>
        <v>225000</v>
      </c>
      <c r="H43" s="6">
        <f>SUM(H37:H40)</f>
        <v>6457.5</v>
      </c>
      <c r="I43" s="6">
        <f>SUM(I37:I41)</f>
        <v>21915.320000000003</v>
      </c>
      <c r="J43" s="6">
        <f>SUM(J37:J40)</f>
        <v>6840</v>
      </c>
      <c r="K43" s="6">
        <f>SUM(K37:K40)</f>
        <v>75</v>
      </c>
      <c r="L43" s="6">
        <f>SUM(L37:L41)</f>
        <v>35287.820000000007</v>
      </c>
      <c r="M43" s="7">
        <f>SUM(M37:M40)</f>
        <v>189712.18</v>
      </c>
    </row>
    <row r="44" spans="1:13" s="10" customFormat="1" ht="15.75" customHeight="1" x14ac:dyDescent="0.25">
      <c r="A44" s="17"/>
      <c r="B44" s="85"/>
      <c r="C44" s="17"/>
      <c r="D44" s="85"/>
      <c r="E44" s="88"/>
      <c r="F44" s="88"/>
      <c r="G44" s="89"/>
      <c r="H44" s="89"/>
      <c r="I44" s="89"/>
      <c r="J44" s="89"/>
      <c r="K44" s="89"/>
      <c r="L44" s="89"/>
      <c r="M44" s="89"/>
    </row>
    <row r="45" spans="1:13" s="10" customFormat="1" ht="15.75" customHeight="1" x14ac:dyDescent="0.25">
      <c r="A45" s="50" t="s">
        <v>38</v>
      </c>
      <c r="B45" s="45"/>
      <c r="D45" s="45"/>
    </row>
    <row r="46" spans="1:13" s="35" customFormat="1" ht="15.75" customHeight="1" x14ac:dyDescent="0.25">
      <c r="A46" s="72" t="s">
        <v>39</v>
      </c>
      <c r="B46" s="46" t="s">
        <v>48</v>
      </c>
      <c r="C46" s="35" t="s">
        <v>16</v>
      </c>
      <c r="D46" s="93" t="s">
        <v>24</v>
      </c>
      <c r="E46" s="74">
        <v>45597</v>
      </c>
      <c r="F46" s="76">
        <v>45777</v>
      </c>
      <c r="G46" s="92">
        <v>125000</v>
      </c>
      <c r="H46" s="92">
        <v>3587.5</v>
      </c>
      <c r="I46" s="92">
        <v>17557.13</v>
      </c>
      <c r="J46" s="92">
        <v>3800</v>
      </c>
      <c r="K46" s="92">
        <f>1715.46+25</f>
        <v>1740.46</v>
      </c>
      <c r="L46" s="92">
        <f>+H46+I46+J46+K46</f>
        <v>26685.09</v>
      </c>
      <c r="M46" s="92">
        <f>+G46-L46</f>
        <v>98314.91</v>
      </c>
    </row>
    <row r="47" spans="1:13" s="10" customFormat="1" ht="15.75" customHeight="1" x14ac:dyDescent="0.25">
      <c r="A47" s="50"/>
      <c r="B47" s="45"/>
      <c r="D47" s="45"/>
      <c r="E47" s="2"/>
      <c r="F47" s="2"/>
      <c r="G47" s="21"/>
      <c r="H47" s="21"/>
      <c r="I47" s="21"/>
      <c r="J47" s="21"/>
      <c r="K47" s="21"/>
      <c r="L47" s="21"/>
      <c r="M47" s="21"/>
    </row>
    <row r="48" spans="1:13" ht="15.75" customHeight="1" x14ac:dyDescent="0.25">
      <c r="A48" s="3" t="s">
        <v>18</v>
      </c>
      <c r="B48" s="4">
        <v>1</v>
      </c>
      <c r="C48" s="3"/>
      <c r="D48" s="4"/>
      <c r="E48" s="5"/>
      <c r="F48" s="5"/>
      <c r="G48" s="6">
        <f>SUM(G45:G46)</f>
        <v>125000</v>
      </c>
      <c r="H48" s="6">
        <f t="shared" ref="H48:L48" si="8">SUM(H45:H46)</f>
        <v>3587.5</v>
      </c>
      <c r="I48" s="6">
        <f t="shared" si="8"/>
        <v>17557.13</v>
      </c>
      <c r="J48" s="6">
        <f t="shared" si="8"/>
        <v>3800</v>
      </c>
      <c r="K48" s="6">
        <f t="shared" si="8"/>
        <v>1740.46</v>
      </c>
      <c r="L48" s="6">
        <f t="shared" si="8"/>
        <v>26685.09</v>
      </c>
      <c r="M48" s="7">
        <f>SUM(M45:M46)</f>
        <v>98314.91</v>
      </c>
    </row>
    <row r="49" spans="1:69" s="10" customFormat="1" ht="15.75" customHeight="1" x14ac:dyDescent="0.25">
      <c r="A49" s="17"/>
      <c r="B49" s="85"/>
      <c r="C49" s="17"/>
      <c r="D49" s="85"/>
      <c r="E49" s="88"/>
      <c r="F49" s="88"/>
      <c r="G49" s="89"/>
      <c r="H49" s="89"/>
      <c r="I49" s="89"/>
      <c r="J49" s="89"/>
      <c r="K49" s="89"/>
      <c r="L49" s="89"/>
      <c r="M49" s="91"/>
    </row>
    <row r="50" spans="1:69" s="10" customFormat="1" x14ac:dyDescent="0.25">
      <c r="A50" s="58" t="s">
        <v>40</v>
      </c>
      <c r="B50" s="58"/>
      <c r="C50" s="16"/>
      <c r="D50" s="58"/>
      <c r="E50" s="62"/>
      <c r="F50" s="62"/>
      <c r="G50" s="62"/>
      <c r="H50" s="62"/>
      <c r="I50" s="62"/>
      <c r="J50" s="62"/>
      <c r="K50" s="62"/>
    </row>
    <row r="51" spans="1:69" s="10" customFormat="1" x14ac:dyDescent="0.25">
      <c r="A51" s="36" t="s">
        <v>67</v>
      </c>
      <c r="B51" s="36" t="s">
        <v>68</v>
      </c>
      <c r="C51" s="35" t="s">
        <v>16</v>
      </c>
      <c r="D51" s="93" t="s">
        <v>17</v>
      </c>
      <c r="E51" s="56"/>
      <c r="F51" s="56"/>
      <c r="G51" s="92">
        <v>125000</v>
      </c>
      <c r="H51" s="92">
        <v>3587.5</v>
      </c>
      <c r="I51" s="92">
        <v>17985.990000000002</v>
      </c>
      <c r="J51" s="92">
        <v>3800</v>
      </c>
      <c r="K51" s="92">
        <v>25</v>
      </c>
      <c r="L51" s="92">
        <f>+H51+I51+J51+K51</f>
        <v>25398.49</v>
      </c>
      <c r="M51" s="92">
        <f>+G51-L51</f>
        <v>99601.51</v>
      </c>
    </row>
    <row r="52" spans="1:69" s="35" customFormat="1" x14ac:dyDescent="0.25">
      <c r="A52" s="14" t="s">
        <v>49</v>
      </c>
      <c r="B52" s="38" t="s">
        <v>41</v>
      </c>
      <c r="C52" s="35" t="s">
        <v>16</v>
      </c>
      <c r="D52" s="93" t="s">
        <v>17</v>
      </c>
      <c r="E52" s="74">
        <v>45597</v>
      </c>
      <c r="F52" s="74">
        <v>45777</v>
      </c>
      <c r="G52" s="92">
        <v>57500</v>
      </c>
      <c r="H52" s="92">
        <v>1650.25</v>
      </c>
      <c r="I52" s="92">
        <v>3016.23</v>
      </c>
      <c r="J52" s="92">
        <v>1748</v>
      </c>
      <c r="K52" s="92">
        <v>25</v>
      </c>
      <c r="L52" s="92">
        <f>+H52+I52+J52+K52</f>
        <v>6439.48</v>
      </c>
      <c r="M52" s="92">
        <f>+G52-L52</f>
        <v>51060.520000000004</v>
      </c>
    </row>
    <row r="53" spans="1:69" s="35" customFormat="1" x14ac:dyDescent="0.25">
      <c r="A53" s="35" t="s">
        <v>42</v>
      </c>
      <c r="B53" s="46" t="s">
        <v>43</v>
      </c>
      <c r="C53" s="35" t="s">
        <v>16</v>
      </c>
      <c r="D53" s="93" t="s">
        <v>17</v>
      </c>
      <c r="E53" s="74">
        <v>45597</v>
      </c>
      <c r="F53" s="74">
        <v>45777</v>
      </c>
      <c r="G53" s="92">
        <v>47000</v>
      </c>
      <c r="H53" s="92">
        <v>1348.9</v>
      </c>
      <c r="I53" s="92">
        <v>1430.6</v>
      </c>
      <c r="J53" s="92">
        <v>1428.8</v>
      </c>
      <c r="K53" s="92">
        <v>25</v>
      </c>
      <c r="L53" s="92">
        <f t="shared" ref="L53:L54" si="9">+H53+I53+J53+K53</f>
        <v>4233.3</v>
      </c>
      <c r="M53" s="92">
        <f t="shared" ref="M53:M54" si="10">+G53-L53</f>
        <v>42766.7</v>
      </c>
    </row>
    <row r="54" spans="1:69" s="35" customFormat="1" x14ac:dyDescent="0.25">
      <c r="A54" s="14" t="s">
        <v>44</v>
      </c>
      <c r="B54" s="38" t="s">
        <v>45</v>
      </c>
      <c r="C54" s="35" t="s">
        <v>16</v>
      </c>
      <c r="D54" s="93" t="s">
        <v>17</v>
      </c>
      <c r="E54" s="74">
        <v>45597</v>
      </c>
      <c r="F54" s="74">
        <v>45777</v>
      </c>
      <c r="G54" s="92">
        <v>45000</v>
      </c>
      <c r="H54" s="92">
        <v>1291.5</v>
      </c>
      <c r="I54" s="92">
        <v>1148.33</v>
      </c>
      <c r="J54" s="92">
        <v>1368</v>
      </c>
      <c r="K54" s="92">
        <v>25</v>
      </c>
      <c r="L54" s="92">
        <f t="shared" si="9"/>
        <v>3832.83</v>
      </c>
      <c r="M54" s="92">
        <f t="shared" si="10"/>
        <v>41167.17</v>
      </c>
    </row>
    <row r="55" spans="1:69" s="35" customFormat="1" x14ac:dyDescent="0.25">
      <c r="A55" s="14" t="s">
        <v>105</v>
      </c>
      <c r="B55" s="38" t="s">
        <v>106</v>
      </c>
      <c r="C55" s="35" t="s">
        <v>16</v>
      </c>
      <c r="D55" s="93" t="s">
        <v>17</v>
      </c>
      <c r="E55" s="74">
        <v>45597</v>
      </c>
      <c r="F55" s="74">
        <v>45777</v>
      </c>
      <c r="G55" s="92">
        <v>60000</v>
      </c>
      <c r="H55" s="92">
        <v>1722</v>
      </c>
      <c r="I55" s="92">
        <v>3486.68</v>
      </c>
      <c r="J55" s="92">
        <v>1824</v>
      </c>
      <c r="K55" s="92">
        <v>25</v>
      </c>
      <c r="L55" s="92">
        <f t="shared" ref="L55" si="11">+H55+I55+J55+K55</f>
        <v>7057.68</v>
      </c>
      <c r="M55" s="92">
        <f t="shared" ref="M55" si="12">+G55-L55</f>
        <v>52942.32</v>
      </c>
    </row>
    <row r="56" spans="1:69" s="10" customFormat="1" x14ac:dyDescent="0.25">
      <c r="A56" s="48"/>
      <c r="B56" s="36"/>
      <c r="D56" s="45"/>
      <c r="E56" s="2"/>
      <c r="F56" s="2"/>
      <c r="G56" s="55"/>
      <c r="H56" s="55"/>
      <c r="I56" s="55"/>
      <c r="J56" s="56"/>
      <c r="K56" s="57"/>
      <c r="L56" s="34"/>
      <c r="M56" s="34"/>
    </row>
    <row r="57" spans="1:69" x14ac:dyDescent="0.25">
      <c r="A57" s="3" t="s">
        <v>18</v>
      </c>
      <c r="B57" s="4">
        <v>5</v>
      </c>
      <c r="C57" s="3"/>
      <c r="D57" s="4"/>
      <c r="E57" s="33"/>
      <c r="F57" s="33"/>
      <c r="G57" s="33">
        <f>SUM(G51:G56)</f>
        <v>334500</v>
      </c>
      <c r="H57" s="33">
        <f t="shared" ref="H57:K57" si="13">SUM(H51:H56)</f>
        <v>9600.15</v>
      </c>
      <c r="I57" s="33">
        <f>SUM(I51:I56)</f>
        <v>27067.83</v>
      </c>
      <c r="J57" s="33">
        <f>SUM(J51:J56)</f>
        <v>10168.799999999999</v>
      </c>
      <c r="K57" s="33">
        <f t="shared" si="13"/>
        <v>125</v>
      </c>
      <c r="L57" s="33">
        <f>SUM(L51:L56)</f>
        <v>46961.780000000006</v>
      </c>
      <c r="M57" s="33">
        <f>SUM(M51:M56)</f>
        <v>287538.21999999997</v>
      </c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</row>
    <row r="58" spans="1:69" s="10" customFormat="1" x14ac:dyDescent="0.25">
      <c r="A58" s="17"/>
      <c r="B58" s="85"/>
      <c r="C58" s="17"/>
      <c r="D58" s="85"/>
      <c r="E58" s="87"/>
      <c r="F58" s="87"/>
      <c r="G58" s="87"/>
      <c r="H58" s="87"/>
      <c r="I58" s="87"/>
      <c r="J58" s="87"/>
      <c r="K58" s="87"/>
      <c r="L58" s="87"/>
      <c r="M58" s="87"/>
    </row>
    <row r="59" spans="1:69" s="10" customFormat="1" ht="15.75" customHeight="1" x14ac:dyDescent="0.25">
      <c r="A59" s="53" t="s">
        <v>19</v>
      </c>
      <c r="B59" s="46"/>
      <c r="C59" s="36"/>
      <c r="D59" s="36"/>
      <c r="E59" s="2"/>
      <c r="F59" s="2"/>
      <c r="G59" s="37"/>
      <c r="H59" s="37"/>
      <c r="I59" s="37"/>
      <c r="J59" s="37"/>
      <c r="K59" s="37"/>
      <c r="L59" s="37"/>
      <c r="M59" s="22"/>
    </row>
    <row r="60" spans="1:69" s="35" customFormat="1" ht="15.75" customHeight="1" x14ac:dyDescent="0.25">
      <c r="A60" s="35" t="s">
        <v>20</v>
      </c>
      <c r="B60" s="46" t="s">
        <v>21</v>
      </c>
      <c r="C60" s="14" t="s">
        <v>16</v>
      </c>
      <c r="D60" s="93" t="s">
        <v>17</v>
      </c>
      <c r="E60" s="74">
        <v>45505</v>
      </c>
      <c r="F60" s="76">
        <v>45688</v>
      </c>
      <c r="G60" s="92">
        <v>55000</v>
      </c>
      <c r="H60" s="92">
        <v>1578.5</v>
      </c>
      <c r="I60" s="92">
        <v>2559.6799999999998</v>
      </c>
      <c r="J60" s="92">
        <v>1672</v>
      </c>
      <c r="K60" s="92">
        <v>25</v>
      </c>
      <c r="L60" s="92">
        <f>+K60+J60+I60+H60</f>
        <v>5835.18</v>
      </c>
      <c r="M60" s="92">
        <f>+G60-L60</f>
        <v>49164.82</v>
      </c>
    </row>
    <row r="61" spans="1:69" s="10" customFormat="1" ht="15.75" customHeight="1" x14ac:dyDescent="0.25">
      <c r="A61" s="35" t="s">
        <v>69</v>
      </c>
      <c r="B61" s="46" t="s">
        <v>21</v>
      </c>
      <c r="C61" s="14" t="s">
        <v>16</v>
      </c>
      <c r="D61" s="93" t="s">
        <v>17</v>
      </c>
      <c r="E61" s="2"/>
      <c r="F61" s="2"/>
      <c r="G61" s="92">
        <v>60000</v>
      </c>
      <c r="H61" s="92">
        <v>1722</v>
      </c>
      <c r="I61" s="92">
        <v>3486.68</v>
      </c>
      <c r="J61" s="92">
        <v>1824</v>
      </c>
      <c r="K61" s="92">
        <v>25</v>
      </c>
      <c r="L61" s="92">
        <f>+K61+J61+I61+H61</f>
        <v>7057.68</v>
      </c>
      <c r="M61" s="92">
        <f>+G61-L61</f>
        <v>52942.32</v>
      </c>
    </row>
    <row r="62" spans="1:69" s="10" customFormat="1" ht="15.75" customHeight="1" x14ac:dyDescent="0.25">
      <c r="A62" s="35" t="s">
        <v>107</v>
      </c>
      <c r="B62" s="46" t="s">
        <v>21</v>
      </c>
      <c r="C62" s="14" t="s">
        <v>16</v>
      </c>
      <c r="D62" s="93" t="s">
        <v>17</v>
      </c>
      <c r="E62" s="2"/>
      <c r="F62" s="2"/>
      <c r="G62" s="92">
        <v>60000</v>
      </c>
      <c r="H62" s="92">
        <v>1722</v>
      </c>
      <c r="I62" s="92">
        <v>3486.68</v>
      </c>
      <c r="J62" s="92">
        <v>1824</v>
      </c>
      <c r="K62" s="92">
        <v>25</v>
      </c>
      <c r="L62" s="92">
        <f>+K62+J62+I62+H62</f>
        <v>7057.68</v>
      </c>
      <c r="M62" s="92">
        <f>+G62-L62</f>
        <v>52942.32</v>
      </c>
    </row>
    <row r="63" spans="1:69" s="10" customFormat="1" ht="15.75" customHeight="1" x14ac:dyDescent="0.25">
      <c r="A63" s="35" t="s">
        <v>114</v>
      </c>
      <c r="B63" s="46" t="s">
        <v>21</v>
      </c>
      <c r="C63" s="14" t="s">
        <v>16</v>
      </c>
      <c r="D63" s="93" t="s">
        <v>17</v>
      </c>
      <c r="E63" s="2"/>
      <c r="F63" s="2"/>
      <c r="G63" s="92">
        <v>60000</v>
      </c>
      <c r="H63" s="92">
        <v>1722</v>
      </c>
      <c r="I63" s="92">
        <v>3486.68</v>
      </c>
      <c r="J63" s="92">
        <v>1824</v>
      </c>
      <c r="K63" s="92">
        <v>25</v>
      </c>
      <c r="L63" s="92">
        <f>+K63+J63+I63+H63</f>
        <v>7057.68</v>
      </c>
      <c r="M63" s="92">
        <f>+G63-L63</f>
        <v>52942.32</v>
      </c>
    </row>
    <row r="64" spans="1:69" s="10" customFormat="1" ht="15.75" customHeight="1" x14ac:dyDescent="0.25">
      <c r="A64" s="35"/>
      <c r="B64" s="46"/>
      <c r="C64" s="14"/>
      <c r="D64" s="38"/>
      <c r="E64" s="2"/>
      <c r="F64" s="2"/>
      <c r="G64" s="37"/>
      <c r="H64" s="37"/>
      <c r="I64" s="37"/>
      <c r="J64" s="63"/>
      <c r="K64" s="37"/>
      <c r="L64" s="37"/>
      <c r="M64" s="22"/>
    </row>
    <row r="65" spans="1:13" ht="15.75" customHeight="1" x14ac:dyDescent="0.25">
      <c r="A65" s="3" t="s">
        <v>18</v>
      </c>
      <c r="B65" s="4">
        <v>4</v>
      </c>
      <c r="C65" s="3"/>
      <c r="D65" s="4"/>
      <c r="E65" s="5"/>
      <c r="F65" s="5"/>
      <c r="G65" s="6">
        <f t="shared" ref="G65:M65" si="14">SUM(G60:G63)</f>
        <v>235000</v>
      </c>
      <c r="H65" s="6">
        <f t="shared" si="14"/>
        <v>6744.5</v>
      </c>
      <c r="I65" s="6">
        <f t="shared" si="14"/>
        <v>13019.72</v>
      </c>
      <c r="J65" s="6">
        <f t="shared" si="14"/>
        <v>7144</v>
      </c>
      <c r="K65" s="6">
        <f t="shared" si="14"/>
        <v>100</v>
      </c>
      <c r="L65" s="6">
        <f t="shared" si="14"/>
        <v>27008.22</v>
      </c>
      <c r="M65" s="6">
        <f t="shared" si="14"/>
        <v>207991.78</v>
      </c>
    </row>
    <row r="66" spans="1:13" s="10" customFormat="1" ht="15.75" customHeight="1" x14ac:dyDescent="0.25">
      <c r="A66" s="17"/>
      <c r="B66" s="85"/>
      <c r="C66" s="17"/>
      <c r="D66" s="85"/>
      <c r="E66" s="88"/>
      <c r="F66" s="88"/>
      <c r="G66" s="89"/>
      <c r="H66" s="89"/>
      <c r="I66" s="89"/>
      <c r="J66" s="89"/>
      <c r="K66" s="89"/>
      <c r="L66" s="89"/>
      <c r="M66" s="89"/>
    </row>
    <row r="67" spans="1:13" s="10" customFormat="1" ht="15.75" customHeight="1" x14ac:dyDescent="0.25">
      <c r="A67" s="53" t="s">
        <v>82</v>
      </c>
      <c r="B67" s="46"/>
      <c r="C67" s="36"/>
      <c r="D67" s="36"/>
      <c r="E67" s="2"/>
      <c r="F67" s="2"/>
      <c r="G67" s="37"/>
      <c r="H67" s="37"/>
      <c r="I67" s="37"/>
      <c r="J67" s="92"/>
      <c r="K67" s="92"/>
      <c r="L67" s="92"/>
      <c r="M67" s="92"/>
    </row>
    <row r="68" spans="1:13" s="35" customFormat="1" ht="15.75" customHeight="1" x14ac:dyDescent="0.25">
      <c r="A68" s="35" t="s">
        <v>83</v>
      </c>
      <c r="B68" s="46" t="s">
        <v>84</v>
      </c>
      <c r="C68" s="14" t="s">
        <v>16</v>
      </c>
      <c r="D68" s="93" t="s">
        <v>17</v>
      </c>
      <c r="E68" s="74">
        <v>45505</v>
      </c>
      <c r="F68" s="76">
        <v>45688</v>
      </c>
      <c r="G68" s="92">
        <v>100000</v>
      </c>
      <c r="H68" s="92">
        <v>2870</v>
      </c>
      <c r="I68" s="92">
        <v>12105.37</v>
      </c>
      <c r="J68" s="92">
        <v>3040</v>
      </c>
      <c r="K68" s="92">
        <v>25</v>
      </c>
      <c r="L68" s="92">
        <f>+H68+I68+J68+K68</f>
        <v>18040.370000000003</v>
      </c>
      <c r="M68" s="92">
        <f>+G68-L68</f>
        <v>81959.63</v>
      </c>
    </row>
    <row r="69" spans="1:13" s="10" customFormat="1" ht="15.75" customHeight="1" x14ac:dyDescent="0.25">
      <c r="A69" s="35"/>
      <c r="B69" s="46"/>
      <c r="C69" s="14"/>
      <c r="D69" s="38"/>
      <c r="E69" s="2"/>
      <c r="F69" s="2"/>
      <c r="G69" s="37"/>
      <c r="H69" s="37"/>
      <c r="I69" s="37"/>
      <c r="J69" s="63"/>
      <c r="K69" s="37"/>
      <c r="L69" s="37"/>
      <c r="M69" s="22"/>
    </row>
    <row r="70" spans="1:13" ht="15.75" customHeight="1" x14ac:dyDescent="0.25">
      <c r="A70" s="3" t="s">
        <v>18</v>
      </c>
      <c r="B70" s="4">
        <v>1</v>
      </c>
      <c r="C70" s="3"/>
      <c r="D70" s="4"/>
      <c r="E70" s="5"/>
      <c r="F70" s="5"/>
      <c r="G70" s="6">
        <f t="shared" ref="G70:M70" si="15">SUM(G68:G68)</f>
        <v>100000</v>
      </c>
      <c r="H70" s="6">
        <f>SUM(H68:H68)</f>
        <v>2870</v>
      </c>
      <c r="I70" s="6">
        <f t="shared" si="15"/>
        <v>12105.37</v>
      </c>
      <c r="J70" s="6">
        <f t="shared" si="15"/>
        <v>3040</v>
      </c>
      <c r="K70" s="6">
        <f t="shared" si="15"/>
        <v>25</v>
      </c>
      <c r="L70" s="6">
        <f t="shared" si="15"/>
        <v>18040.370000000003</v>
      </c>
      <c r="M70" s="6">
        <f t="shared" si="15"/>
        <v>81959.63</v>
      </c>
    </row>
    <row r="71" spans="1:13" s="10" customFormat="1" ht="15.75" customHeight="1" x14ac:dyDescent="0.25">
      <c r="A71" s="17"/>
      <c r="B71" s="85"/>
      <c r="C71" s="17"/>
      <c r="D71" s="85"/>
      <c r="E71" s="88"/>
      <c r="F71" s="88"/>
      <c r="G71" s="89"/>
      <c r="H71" s="89"/>
      <c r="I71" s="89"/>
      <c r="J71" s="89"/>
      <c r="K71" s="89"/>
      <c r="L71" s="89"/>
      <c r="M71" s="89"/>
    </row>
    <row r="72" spans="1:13" s="10" customFormat="1" ht="15.75" customHeight="1" x14ac:dyDescent="0.25">
      <c r="A72" s="53" t="s">
        <v>70</v>
      </c>
      <c r="B72" s="46"/>
      <c r="C72" s="36"/>
      <c r="D72" s="36"/>
      <c r="E72" s="2"/>
      <c r="F72" s="2"/>
      <c r="G72" s="37"/>
      <c r="H72" s="37"/>
      <c r="I72" s="37"/>
      <c r="J72" s="37"/>
      <c r="K72" s="37"/>
      <c r="L72" s="37"/>
      <c r="M72" s="22"/>
    </row>
    <row r="73" spans="1:13" s="35" customFormat="1" ht="15.75" customHeight="1" x14ac:dyDescent="0.25">
      <c r="A73" s="35" t="s">
        <v>71</v>
      </c>
      <c r="B73" s="46" t="s">
        <v>72</v>
      </c>
      <c r="C73" s="14" t="s">
        <v>16</v>
      </c>
      <c r="D73" s="93" t="s">
        <v>24</v>
      </c>
      <c r="E73" s="74">
        <v>45505</v>
      </c>
      <c r="F73" s="76">
        <v>45688</v>
      </c>
      <c r="G73" s="92">
        <v>50000</v>
      </c>
      <c r="H73" s="92">
        <v>1435</v>
      </c>
      <c r="I73" s="92">
        <v>1854</v>
      </c>
      <c r="J73" s="92">
        <v>1520</v>
      </c>
      <c r="K73" s="92">
        <v>25</v>
      </c>
      <c r="L73" s="92">
        <f>+K73+J73+I73+H73</f>
        <v>4834</v>
      </c>
      <c r="M73" s="92">
        <f>+G73-L73</f>
        <v>45166</v>
      </c>
    </row>
    <row r="74" spans="1:13" s="10" customFormat="1" ht="15.75" customHeight="1" x14ac:dyDescent="0.25">
      <c r="A74" s="35"/>
      <c r="B74" s="46"/>
      <c r="C74" s="14"/>
      <c r="D74" s="38"/>
      <c r="E74" s="2"/>
      <c r="F74" s="2"/>
      <c r="G74" s="37"/>
      <c r="H74" s="37"/>
      <c r="I74" s="37"/>
      <c r="J74" s="63"/>
      <c r="K74" s="37"/>
      <c r="L74" s="37"/>
      <c r="M74" s="22"/>
    </row>
    <row r="75" spans="1:13" ht="15.75" customHeight="1" x14ac:dyDescent="0.25">
      <c r="A75" s="3" t="s">
        <v>18</v>
      </c>
      <c r="B75" s="4">
        <v>1</v>
      </c>
      <c r="C75" s="3"/>
      <c r="D75" s="4"/>
      <c r="E75" s="5"/>
      <c r="F75" s="5"/>
      <c r="G75" s="6">
        <f t="shared" ref="G75:M75" si="16">SUM(G73:G73)</f>
        <v>50000</v>
      </c>
      <c r="H75" s="6">
        <f t="shared" si="16"/>
        <v>1435</v>
      </c>
      <c r="I75" s="6">
        <f t="shared" si="16"/>
        <v>1854</v>
      </c>
      <c r="J75" s="6">
        <f t="shared" si="16"/>
        <v>1520</v>
      </c>
      <c r="K75" s="6">
        <f t="shared" si="16"/>
        <v>25</v>
      </c>
      <c r="L75" s="6">
        <f t="shared" si="16"/>
        <v>4834</v>
      </c>
      <c r="M75" s="6">
        <f t="shared" si="16"/>
        <v>45166</v>
      </c>
    </row>
    <row r="76" spans="1:13" s="10" customFormat="1" ht="15.75" customHeight="1" x14ac:dyDescent="0.25">
      <c r="A76" s="17"/>
      <c r="B76" s="85"/>
      <c r="C76" s="17"/>
      <c r="D76" s="85"/>
      <c r="E76" s="88"/>
      <c r="F76" s="88"/>
      <c r="G76" s="89"/>
      <c r="H76" s="89"/>
      <c r="I76" s="89"/>
      <c r="J76" s="89"/>
      <c r="K76" s="89"/>
      <c r="L76" s="89"/>
      <c r="M76" s="89"/>
    </row>
    <row r="77" spans="1:13" s="10" customFormat="1" ht="15.75" customHeight="1" x14ac:dyDescent="0.25">
      <c r="A77" s="16" t="s">
        <v>46</v>
      </c>
      <c r="B77" s="45"/>
      <c r="D77" s="45"/>
      <c r="K77" s="96"/>
    </row>
    <row r="78" spans="1:13" s="35" customFormat="1" ht="15.75" customHeight="1" x14ac:dyDescent="0.25">
      <c r="A78" s="35" t="s">
        <v>33</v>
      </c>
      <c r="B78" s="46" t="s">
        <v>34</v>
      </c>
      <c r="C78" s="35" t="s">
        <v>16</v>
      </c>
      <c r="D78" s="93" t="s">
        <v>17</v>
      </c>
      <c r="E78" s="74">
        <v>45444</v>
      </c>
      <c r="F78" s="78">
        <v>45626</v>
      </c>
      <c r="G78" s="92">
        <v>125000</v>
      </c>
      <c r="H78" s="92">
        <v>3587.5</v>
      </c>
      <c r="I78" s="92">
        <v>17128.259999999998</v>
      </c>
      <c r="J78" s="92">
        <v>3800</v>
      </c>
      <c r="K78" s="92">
        <v>8463.92</v>
      </c>
      <c r="L78" s="92">
        <f>+H78+I78+J78+K78</f>
        <v>32979.68</v>
      </c>
      <c r="M78" s="92">
        <f>+G78-L78</f>
        <v>92020.32</v>
      </c>
    </row>
    <row r="79" spans="1:13" s="35" customFormat="1" ht="15.75" customHeight="1" x14ac:dyDescent="0.25">
      <c r="B79" s="46"/>
      <c r="D79" s="93"/>
      <c r="E79" s="74"/>
      <c r="F79" s="74"/>
      <c r="G79" s="92"/>
      <c r="H79" s="92"/>
      <c r="I79" s="92"/>
      <c r="J79" s="92"/>
      <c r="K79" s="92"/>
      <c r="L79" s="92"/>
      <c r="M79" s="92"/>
    </row>
    <row r="80" spans="1:13" s="35" customFormat="1" ht="15.75" customHeight="1" x14ac:dyDescent="0.25">
      <c r="A80" s="3" t="s">
        <v>18</v>
      </c>
      <c r="B80" s="4">
        <v>1</v>
      </c>
      <c r="C80" s="3"/>
      <c r="D80" s="4"/>
      <c r="E80" s="5"/>
      <c r="F80" s="5"/>
      <c r="G80" s="6">
        <f>SUM(G78)</f>
        <v>125000</v>
      </c>
      <c r="H80" s="6">
        <f>SUM(H78)</f>
        <v>3587.5</v>
      </c>
      <c r="I80" s="6">
        <f>SUM(I78)</f>
        <v>17128.259999999998</v>
      </c>
      <c r="J80" s="6">
        <v>3800</v>
      </c>
      <c r="K80" s="6">
        <v>8463.92</v>
      </c>
      <c r="L80" s="6">
        <v>32979.68</v>
      </c>
      <c r="M80" s="6">
        <v>92020.32</v>
      </c>
    </row>
    <row r="81" spans="1:13" s="35" customFormat="1" ht="15.75" customHeight="1" x14ac:dyDescent="0.25">
      <c r="A81" s="17"/>
      <c r="B81" s="85"/>
      <c r="C81" s="17"/>
      <c r="D81" s="85"/>
      <c r="E81" s="88"/>
      <c r="F81" s="88"/>
      <c r="G81" s="89"/>
      <c r="H81" s="89"/>
      <c r="I81" s="89"/>
      <c r="J81" s="89"/>
      <c r="K81" s="89"/>
      <c r="L81" s="89"/>
      <c r="M81" s="89"/>
    </row>
    <row r="82" spans="1:13" s="35" customFormat="1" ht="15.75" customHeight="1" x14ac:dyDescent="0.25">
      <c r="A82" s="16" t="s">
        <v>108</v>
      </c>
      <c r="B82" s="46"/>
      <c r="D82" s="93"/>
      <c r="E82" s="74"/>
      <c r="F82" s="74"/>
      <c r="G82" s="92"/>
      <c r="H82" s="92"/>
      <c r="I82" s="92"/>
      <c r="J82" s="92"/>
      <c r="K82" s="92"/>
      <c r="L82" s="92"/>
      <c r="M82" s="92"/>
    </row>
    <row r="83" spans="1:13" s="35" customFormat="1" ht="15.75" customHeight="1" x14ac:dyDescent="0.25">
      <c r="A83" s="35" t="s">
        <v>47</v>
      </c>
      <c r="B83" s="46" t="s">
        <v>109</v>
      </c>
      <c r="C83" s="35" t="s">
        <v>16</v>
      </c>
      <c r="D83" s="93" t="s">
        <v>17</v>
      </c>
      <c r="E83" s="74">
        <v>45597</v>
      </c>
      <c r="F83" s="74">
        <v>45777</v>
      </c>
      <c r="G83" s="92">
        <v>100000</v>
      </c>
      <c r="H83" s="92">
        <v>2870</v>
      </c>
      <c r="I83" s="92">
        <v>11247.64</v>
      </c>
      <c r="J83" s="92">
        <v>3040</v>
      </c>
      <c r="K83" s="92">
        <v>3455.92</v>
      </c>
      <c r="L83" s="92">
        <v>20613.560000000001</v>
      </c>
      <c r="M83" s="92">
        <f>+G83-L83</f>
        <v>79386.44</v>
      </c>
    </row>
    <row r="84" spans="1:13" s="10" customFormat="1" ht="15.75" customHeight="1" x14ac:dyDescent="0.25">
      <c r="B84" s="45"/>
      <c r="D84" s="45"/>
      <c r="E84" s="2"/>
      <c r="F84" s="2"/>
      <c r="G84" s="21"/>
      <c r="H84" s="21"/>
      <c r="I84" s="21"/>
      <c r="J84" s="49"/>
      <c r="K84" s="21"/>
      <c r="L84" s="21"/>
      <c r="M84" s="21"/>
    </row>
    <row r="85" spans="1:13" ht="15.75" customHeight="1" x14ac:dyDescent="0.25">
      <c r="A85" s="3" t="s">
        <v>18</v>
      </c>
      <c r="B85" s="4">
        <v>1</v>
      </c>
      <c r="C85" s="3"/>
      <c r="D85" s="4"/>
      <c r="E85" s="5"/>
      <c r="F85" s="5"/>
      <c r="G85" s="6">
        <v>100000</v>
      </c>
      <c r="H85" s="6">
        <v>2870</v>
      </c>
      <c r="I85" s="6">
        <v>11247.64</v>
      </c>
      <c r="J85" s="6">
        <v>3040</v>
      </c>
      <c r="K85" s="6">
        <v>3455.92</v>
      </c>
      <c r="L85" s="6">
        <v>20613.560000000001</v>
      </c>
      <c r="M85" s="6">
        <v>79386.44</v>
      </c>
    </row>
    <row r="86" spans="1:13" s="10" customFormat="1" ht="15.75" customHeight="1" x14ac:dyDescent="0.25">
      <c r="A86" s="17"/>
      <c r="B86" s="85"/>
      <c r="C86" s="17"/>
      <c r="D86" s="85"/>
      <c r="E86" s="88"/>
      <c r="F86" s="88"/>
      <c r="G86" s="89"/>
      <c r="H86" s="89"/>
      <c r="I86" s="89"/>
      <c r="J86" s="89"/>
      <c r="K86" s="89"/>
      <c r="L86" s="89"/>
      <c r="M86" s="89"/>
    </row>
    <row r="87" spans="1:13" s="10" customFormat="1" ht="15.75" customHeight="1" x14ac:dyDescent="0.25">
      <c r="A87" s="53" t="s">
        <v>32</v>
      </c>
      <c r="B87" s="52"/>
      <c r="C87" s="36"/>
      <c r="D87" s="36"/>
      <c r="E87" s="2"/>
      <c r="F87" s="2"/>
      <c r="G87" s="37"/>
      <c r="H87" s="37"/>
      <c r="I87" s="37"/>
      <c r="J87" s="37"/>
      <c r="K87" s="37"/>
      <c r="L87" s="37"/>
      <c r="M87" s="22"/>
    </row>
    <row r="88" spans="1:13" s="35" customFormat="1" ht="15" customHeight="1" x14ac:dyDescent="0.25">
      <c r="A88" s="35" t="s">
        <v>35</v>
      </c>
      <c r="B88" s="38" t="s">
        <v>36</v>
      </c>
      <c r="C88" s="14" t="s">
        <v>16</v>
      </c>
      <c r="D88" s="93" t="s">
        <v>17</v>
      </c>
      <c r="E88" s="74">
        <v>45444</v>
      </c>
      <c r="F88" s="79">
        <v>45626</v>
      </c>
      <c r="G88" s="92">
        <v>63250</v>
      </c>
      <c r="H88" s="92">
        <v>1815.28</v>
      </c>
      <c r="I88" s="92">
        <v>4098.26</v>
      </c>
      <c r="J88" s="92">
        <v>1922.8</v>
      </c>
      <c r="K88" s="92">
        <v>25</v>
      </c>
      <c r="L88" s="92">
        <f>+K88+J88+I88+H88</f>
        <v>7861.34</v>
      </c>
      <c r="M88" s="92">
        <f>+G88-L88</f>
        <v>55388.66</v>
      </c>
    </row>
    <row r="89" spans="1:13" s="10" customFormat="1" ht="15" customHeight="1" x14ac:dyDescent="0.25">
      <c r="A89" s="35" t="s">
        <v>53</v>
      </c>
      <c r="B89" s="36" t="s">
        <v>54</v>
      </c>
      <c r="C89" s="14" t="s">
        <v>16</v>
      </c>
      <c r="D89" s="93" t="s">
        <v>17</v>
      </c>
      <c r="E89" s="2">
        <v>45566</v>
      </c>
      <c r="F89" s="2">
        <v>45747</v>
      </c>
      <c r="G89" s="92">
        <v>45000</v>
      </c>
      <c r="H89" s="92">
        <v>1291.5</v>
      </c>
      <c r="I89" s="92">
        <v>1148.33</v>
      </c>
      <c r="J89" s="92">
        <v>1368</v>
      </c>
      <c r="K89" s="92">
        <v>25</v>
      </c>
      <c r="L89" s="92">
        <f>+H89+I89+J89+K89</f>
        <v>3832.83</v>
      </c>
      <c r="M89" s="92">
        <f>+G89-L89</f>
        <v>41167.17</v>
      </c>
    </row>
    <row r="90" spans="1:13" s="10" customFormat="1" ht="15" customHeight="1" x14ac:dyDescent="0.25">
      <c r="A90" s="35" t="s">
        <v>73</v>
      </c>
      <c r="B90" s="38" t="s">
        <v>36</v>
      </c>
      <c r="C90" s="14" t="s">
        <v>16</v>
      </c>
      <c r="D90" s="93" t="s">
        <v>17</v>
      </c>
      <c r="E90" s="2"/>
      <c r="F90" s="2"/>
      <c r="G90" s="92">
        <v>55000</v>
      </c>
      <c r="H90" s="92">
        <v>1578.5</v>
      </c>
      <c r="I90" s="92">
        <v>2559.6799999999998</v>
      </c>
      <c r="J90" s="92">
        <v>1672</v>
      </c>
      <c r="K90" s="92">
        <v>25</v>
      </c>
      <c r="L90" s="92">
        <v>5835.18</v>
      </c>
      <c r="M90" s="92">
        <v>49164.82</v>
      </c>
    </row>
    <row r="91" spans="1:13" s="10" customFormat="1" ht="15" customHeight="1" x14ac:dyDescent="0.25">
      <c r="A91" s="35" t="s">
        <v>96</v>
      </c>
      <c r="B91" s="38" t="s">
        <v>36</v>
      </c>
      <c r="C91" s="14" t="s">
        <v>16</v>
      </c>
      <c r="D91" s="93" t="s">
        <v>17</v>
      </c>
      <c r="E91" s="2"/>
      <c r="F91" s="2"/>
      <c r="G91" s="92">
        <v>60000</v>
      </c>
      <c r="H91" s="92">
        <v>1722</v>
      </c>
      <c r="I91" s="92">
        <v>3486.68</v>
      </c>
      <c r="J91" s="92">
        <v>1824</v>
      </c>
      <c r="K91" s="92">
        <v>25</v>
      </c>
      <c r="L91" s="92">
        <v>7057.68</v>
      </c>
      <c r="M91" s="92">
        <v>52942.32</v>
      </c>
    </row>
    <row r="92" spans="1:13" s="10" customFormat="1" ht="15" customHeight="1" x14ac:dyDescent="0.25">
      <c r="A92" s="35" t="s">
        <v>110</v>
      </c>
      <c r="B92" s="38" t="s">
        <v>36</v>
      </c>
      <c r="C92" s="14" t="s">
        <v>16</v>
      </c>
      <c r="D92" s="93" t="s">
        <v>17</v>
      </c>
      <c r="E92" s="2"/>
      <c r="F92" s="2"/>
      <c r="G92" s="92">
        <v>60000</v>
      </c>
      <c r="H92" s="92">
        <v>1722</v>
      </c>
      <c r="I92" s="92">
        <v>3486.68</v>
      </c>
      <c r="J92" s="92">
        <v>1824</v>
      </c>
      <c r="K92" s="92">
        <v>25</v>
      </c>
      <c r="L92" s="92">
        <v>7057.68</v>
      </c>
      <c r="M92" s="92">
        <v>52942.32</v>
      </c>
    </row>
    <row r="93" spans="1:13" s="10" customFormat="1" ht="15" customHeight="1" x14ac:dyDescent="0.25">
      <c r="A93" s="35" t="s">
        <v>111</v>
      </c>
      <c r="B93" s="38" t="s">
        <v>36</v>
      </c>
      <c r="C93" s="14" t="s">
        <v>16</v>
      </c>
      <c r="D93" s="93" t="s">
        <v>17</v>
      </c>
      <c r="E93" s="2"/>
      <c r="F93" s="2"/>
      <c r="G93" s="92">
        <v>60000</v>
      </c>
      <c r="H93" s="92">
        <v>1722</v>
      </c>
      <c r="I93" s="92">
        <v>3486.68</v>
      </c>
      <c r="J93" s="92">
        <v>1824</v>
      </c>
      <c r="K93" s="92">
        <v>25</v>
      </c>
      <c r="L93" s="92">
        <v>7057.68</v>
      </c>
      <c r="M93" s="92">
        <v>52942.32</v>
      </c>
    </row>
    <row r="94" spans="1:13" s="10" customFormat="1" ht="15" customHeight="1" x14ac:dyDescent="0.25">
      <c r="A94" s="35" t="s">
        <v>112</v>
      </c>
      <c r="B94" s="38" t="s">
        <v>36</v>
      </c>
      <c r="C94" s="14" t="s">
        <v>16</v>
      </c>
      <c r="D94" s="93" t="s">
        <v>17</v>
      </c>
      <c r="E94" s="2"/>
      <c r="F94" s="2"/>
      <c r="G94" s="92">
        <v>60000</v>
      </c>
      <c r="H94" s="92">
        <v>1722</v>
      </c>
      <c r="I94" s="92">
        <v>3486.68</v>
      </c>
      <c r="J94" s="92">
        <v>1824</v>
      </c>
      <c r="K94" s="92">
        <v>25</v>
      </c>
      <c r="L94" s="92">
        <v>7057.68</v>
      </c>
      <c r="M94" s="92">
        <v>52942.32</v>
      </c>
    </row>
    <row r="95" spans="1:13" s="10" customFormat="1" ht="15" customHeight="1" x14ac:dyDescent="0.25">
      <c r="A95" s="35" t="s">
        <v>122</v>
      </c>
      <c r="B95" s="38" t="s">
        <v>36</v>
      </c>
      <c r="C95" s="14" t="s">
        <v>16</v>
      </c>
      <c r="D95" s="93" t="s">
        <v>17</v>
      </c>
      <c r="E95" s="2"/>
      <c r="F95" s="2"/>
      <c r="G95" s="92">
        <v>55000</v>
      </c>
      <c r="H95" s="92">
        <v>1578.5</v>
      </c>
      <c r="I95" s="92">
        <v>2559.6799999999998</v>
      </c>
      <c r="J95" s="92">
        <v>1672</v>
      </c>
      <c r="K95" s="92">
        <v>25</v>
      </c>
      <c r="L95" s="92">
        <v>5835.18</v>
      </c>
      <c r="M95" s="92">
        <v>49164.82</v>
      </c>
    </row>
    <row r="96" spans="1:13" s="10" customFormat="1" ht="15" customHeight="1" x14ac:dyDescent="0.25">
      <c r="A96" s="35"/>
      <c r="B96" s="36"/>
      <c r="C96" s="14"/>
      <c r="D96" s="38"/>
      <c r="E96" s="2"/>
      <c r="F96" s="2"/>
      <c r="G96" s="54"/>
      <c r="H96" s="54"/>
      <c r="I96" s="54"/>
      <c r="J96" s="54"/>
      <c r="K96" s="54"/>
      <c r="L96" s="54"/>
      <c r="M96" s="54"/>
    </row>
    <row r="97" spans="1:69" ht="15.75" customHeight="1" x14ac:dyDescent="0.25">
      <c r="A97" s="3" t="s">
        <v>18</v>
      </c>
      <c r="B97" s="4">
        <v>8</v>
      </c>
      <c r="C97" s="3"/>
      <c r="D97" s="4"/>
      <c r="E97" s="5"/>
      <c r="F97" s="5"/>
      <c r="G97" s="6">
        <f t="shared" ref="G97:M97" si="17">SUM(G88:G96)</f>
        <v>458250</v>
      </c>
      <c r="H97" s="6">
        <f t="shared" si="17"/>
        <v>13151.779999999999</v>
      </c>
      <c r="I97" s="6">
        <f t="shared" si="17"/>
        <v>24312.670000000002</v>
      </c>
      <c r="J97" s="6">
        <f t="shared" si="17"/>
        <v>13930.8</v>
      </c>
      <c r="K97" s="6">
        <f t="shared" si="17"/>
        <v>200</v>
      </c>
      <c r="L97" s="6">
        <f t="shared" si="17"/>
        <v>51595.25</v>
      </c>
      <c r="M97" s="6">
        <f t="shared" si="17"/>
        <v>406654.75</v>
      </c>
    </row>
    <row r="98" spans="1:69" s="10" customFormat="1" ht="15.75" customHeight="1" x14ac:dyDescent="0.25">
      <c r="A98" s="17"/>
      <c r="B98" s="85"/>
      <c r="C98" s="17"/>
      <c r="D98" s="85"/>
      <c r="E98" s="88"/>
      <c r="F98" s="88"/>
      <c r="G98" s="89"/>
      <c r="H98" s="89"/>
      <c r="I98" s="89"/>
      <c r="J98" s="89"/>
      <c r="K98" s="89"/>
      <c r="L98" s="89"/>
      <c r="M98" s="89"/>
    </row>
    <row r="99" spans="1:69" s="10" customFormat="1" x14ac:dyDescent="0.25">
      <c r="A99" s="58" t="s">
        <v>1</v>
      </c>
      <c r="B99" s="64"/>
      <c r="C99" s="65"/>
      <c r="D99" s="64"/>
      <c r="E99" s="66"/>
      <c r="F99" s="66"/>
      <c r="G99" s="66"/>
      <c r="H99" s="66"/>
      <c r="I99" s="66"/>
      <c r="J99" s="66"/>
      <c r="K99" s="66"/>
    </row>
    <row r="100" spans="1:69" s="35" customFormat="1" x14ac:dyDescent="0.25">
      <c r="A100" s="14" t="s">
        <v>74</v>
      </c>
      <c r="B100" s="38" t="s">
        <v>120</v>
      </c>
      <c r="C100" s="14" t="s">
        <v>16</v>
      </c>
      <c r="D100" s="93" t="s">
        <v>17</v>
      </c>
      <c r="E100" s="74">
        <v>45597</v>
      </c>
      <c r="F100" s="74">
        <v>45777</v>
      </c>
      <c r="G100" s="92">
        <v>100000</v>
      </c>
      <c r="H100" s="92">
        <v>2870</v>
      </c>
      <c r="I100" s="92">
        <v>11676.5</v>
      </c>
      <c r="J100" s="92">
        <v>3040</v>
      </c>
      <c r="K100" s="92">
        <v>1740.46</v>
      </c>
      <c r="L100" s="92">
        <f>+H100+I100+J100+K100</f>
        <v>19326.96</v>
      </c>
      <c r="M100" s="92">
        <f>+G100-L100</f>
        <v>80673.040000000008</v>
      </c>
    </row>
    <row r="101" spans="1:69" s="10" customFormat="1" x14ac:dyDescent="0.25">
      <c r="A101" s="48"/>
      <c r="B101" s="36"/>
      <c r="C101" s="48"/>
      <c r="D101" s="36"/>
      <c r="E101" s="2"/>
      <c r="F101" s="2"/>
      <c r="G101" s="67"/>
      <c r="H101" s="67"/>
      <c r="I101" s="67"/>
      <c r="J101" s="55"/>
      <c r="K101" s="57"/>
      <c r="L101" s="34"/>
      <c r="M101" s="34"/>
    </row>
    <row r="102" spans="1:69" x14ac:dyDescent="0.25">
      <c r="A102" s="3" t="s">
        <v>18</v>
      </c>
      <c r="B102" s="4">
        <v>1</v>
      </c>
      <c r="C102" s="3"/>
      <c r="D102" s="4"/>
      <c r="E102" s="33"/>
      <c r="F102" s="33"/>
      <c r="G102" s="33">
        <f>SUM(G100:G100)</f>
        <v>100000</v>
      </c>
      <c r="H102" s="33">
        <f t="shared" ref="H102:M102" si="18">SUM(H100:H100)</f>
        <v>2870</v>
      </c>
      <c r="I102" s="33">
        <f t="shared" si="18"/>
        <v>11676.5</v>
      </c>
      <c r="J102" s="33">
        <f t="shared" si="18"/>
        <v>3040</v>
      </c>
      <c r="K102" s="33">
        <f t="shared" si="18"/>
        <v>1740.46</v>
      </c>
      <c r="L102" s="33">
        <f t="shared" si="18"/>
        <v>19326.96</v>
      </c>
      <c r="M102" s="33">
        <f t="shared" si="18"/>
        <v>80673.040000000008</v>
      </c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</row>
    <row r="103" spans="1:69" s="10" customFormat="1" x14ac:dyDescent="0.25">
      <c r="A103" s="17"/>
      <c r="B103" s="85"/>
      <c r="C103" s="17"/>
      <c r="D103" s="85"/>
      <c r="E103" s="87"/>
      <c r="F103" s="87"/>
      <c r="G103" s="87"/>
      <c r="H103" s="87"/>
      <c r="I103" s="87"/>
      <c r="J103" s="87"/>
      <c r="K103" s="87"/>
      <c r="L103" s="87"/>
      <c r="M103" s="87"/>
    </row>
    <row r="104" spans="1:69" s="10" customFormat="1" ht="18.75" customHeight="1" x14ac:dyDescent="0.25">
      <c r="A104" s="16" t="s">
        <v>75</v>
      </c>
      <c r="B104" s="58"/>
      <c r="C104" s="16"/>
      <c r="D104" s="58"/>
      <c r="E104" s="59"/>
      <c r="F104" s="59"/>
      <c r="G104" s="60"/>
      <c r="H104" s="60"/>
      <c r="I104" s="60"/>
      <c r="J104" s="60"/>
      <c r="K104" s="60"/>
      <c r="L104" s="60"/>
      <c r="M104" s="61"/>
    </row>
    <row r="105" spans="1:69" s="35" customFormat="1" ht="18" customHeight="1" x14ac:dyDescent="0.25">
      <c r="A105" s="14" t="s">
        <v>76</v>
      </c>
      <c r="B105" s="38" t="s">
        <v>23</v>
      </c>
      <c r="C105" s="14" t="s">
        <v>16</v>
      </c>
      <c r="D105" s="93" t="s">
        <v>17</v>
      </c>
      <c r="E105" s="74">
        <v>45597</v>
      </c>
      <c r="F105" s="74">
        <v>45777</v>
      </c>
      <c r="G105" s="92">
        <v>100000</v>
      </c>
      <c r="H105" s="92">
        <v>2870</v>
      </c>
      <c r="I105" s="92">
        <v>12105.37</v>
      </c>
      <c r="J105" s="92">
        <v>3040</v>
      </c>
      <c r="K105" s="92">
        <v>25</v>
      </c>
      <c r="L105" s="92">
        <f>+H105+I105+J105+K105</f>
        <v>18040.370000000003</v>
      </c>
      <c r="M105" s="92">
        <f>+G105-L105</f>
        <v>81959.63</v>
      </c>
    </row>
    <row r="106" spans="1:69" s="10" customFormat="1" ht="18" customHeight="1" x14ac:dyDescent="0.25">
      <c r="A106" s="48"/>
      <c r="B106" s="36"/>
      <c r="C106" s="48"/>
      <c r="D106" s="36"/>
      <c r="E106" s="2"/>
      <c r="F106" s="2"/>
      <c r="G106" s="68"/>
      <c r="H106" s="68"/>
      <c r="I106" s="68"/>
      <c r="J106" s="68"/>
      <c r="K106" s="68"/>
      <c r="L106" s="68"/>
      <c r="M106" s="69"/>
    </row>
    <row r="107" spans="1:69" ht="15.75" customHeight="1" x14ac:dyDescent="0.25">
      <c r="A107" s="3" t="s">
        <v>18</v>
      </c>
      <c r="B107" s="4">
        <v>1</v>
      </c>
      <c r="C107" s="3"/>
      <c r="D107" s="4"/>
      <c r="E107" s="5"/>
      <c r="F107" s="5"/>
      <c r="G107" s="6">
        <f>SUM(G104:G105)</f>
        <v>100000</v>
      </c>
      <c r="H107" s="6">
        <f t="shared" ref="H107:M107" si="19">SUM(H104:H105)</f>
        <v>2870</v>
      </c>
      <c r="I107" s="6">
        <f t="shared" si="19"/>
        <v>12105.37</v>
      </c>
      <c r="J107" s="6">
        <f t="shared" si="19"/>
        <v>3040</v>
      </c>
      <c r="K107" s="6">
        <f t="shared" si="19"/>
        <v>25</v>
      </c>
      <c r="L107" s="6">
        <f t="shared" si="19"/>
        <v>18040.370000000003</v>
      </c>
      <c r="M107" s="7">
        <f t="shared" si="19"/>
        <v>81959.63</v>
      </c>
    </row>
    <row r="108" spans="1:69" s="10" customFormat="1" x14ac:dyDescent="0.25">
      <c r="A108" s="17"/>
      <c r="B108" s="85"/>
      <c r="C108" s="17"/>
      <c r="D108" s="85"/>
      <c r="E108" s="87"/>
      <c r="F108" s="87"/>
      <c r="G108" s="87"/>
      <c r="H108" s="87"/>
      <c r="I108" s="87"/>
      <c r="J108" s="87"/>
      <c r="K108" s="87"/>
      <c r="L108" s="87"/>
      <c r="M108" s="87"/>
    </row>
    <row r="109" spans="1:69" s="10" customFormat="1" ht="18.75" customHeight="1" x14ac:dyDescent="0.25">
      <c r="A109" s="16" t="s">
        <v>77</v>
      </c>
      <c r="B109" s="58"/>
      <c r="C109" s="16"/>
      <c r="D109" s="58"/>
      <c r="E109" s="59"/>
      <c r="F109" s="59"/>
      <c r="G109" s="60"/>
      <c r="H109" s="60"/>
      <c r="I109" s="60"/>
      <c r="J109" s="60"/>
      <c r="K109" s="60"/>
      <c r="L109" s="60"/>
      <c r="M109" s="61"/>
    </row>
    <row r="110" spans="1:69" s="35" customFormat="1" ht="18" customHeight="1" x14ac:dyDescent="0.25">
      <c r="A110" s="14" t="s">
        <v>22</v>
      </c>
      <c r="B110" s="38" t="s">
        <v>86</v>
      </c>
      <c r="C110" s="14" t="s">
        <v>16</v>
      </c>
      <c r="D110" s="93" t="s">
        <v>24</v>
      </c>
      <c r="E110" s="74">
        <v>45597</v>
      </c>
      <c r="F110" s="74">
        <v>45777</v>
      </c>
      <c r="G110" s="92">
        <v>125000</v>
      </c>
      <c r="H110" s="92">
        <v>3587.5</v>
      </c>
      <c r="I110" s="92">
        <v>17557.13</v>
      </c>
      <c r="J110" s="92">
        <v>3800</v>
      </c>
      <c r="K110" s="92">
        <v>1740.46</v>
      </c>
      <c r="L110" s="92">
        <f>+K110+J110+I110+H110</f>
        <v>26685.09</v>
      </c>
      <c r="M110" s="92">
        <f>+G110-L110</f>
        <v>98314.91</v>
      </c>
    </row>
    <row r="111" spans="1:69" s="10" customFormat="1" ht="18" customHeight="1" x14ac:dyDescent="0.25">
      <c r="A111" s="48"/>
      <c r="B111" s="36"/>
      <c r="C111" s="48"/>
      <c r="D111" s="36"/>
      <c r="E111" s="2"/>
      <c r="F111" s="2"/>
      <c r="G111" s="68"/>
      <c r="H111" s="68"/>
      <c r="I111" s="68"/>
      <c r="J111" s="68"/>
      <c r="K111" s="68"/>
      <c r="L111" s="68"/>
      <c r="M111" s="69"/>
    </row>
    <row r="112" spans="1:69" ht="15.75" customHeight="1" x14ac:dyDescent="0.25">
      <c r="A112" s="3" t="s">
        <v>18</v>
      </c>
      <c r="B112" s="4">
        <v>1</v>
      </c>
      <c r="C112" s="3"/>
      <c r="D112" s="4"/>
      <c r="E112" s="5"/>
      <c r="F112" s="5"/>
      <c r="G112" s="6">
        <f>SUM(G109:G110)</f>
        <v>125000</v>
      </c>
      <c r="H112" s="6">
        <f t="shared" ref="H112:M112" si="20">SUM(H109:H110)</f>
        <v>3587.5</v>
      </c>
      <c r="I112" s="6">
        <f t="shared" si="20"/>
        <v>17557.13</v>
      </c>
      <c r="J112" s="6">
        <f t="shared" si="20"/>
        <v>3800</v>
      </c>
      <c r="K112" s="6">
        <f t="shared" si="20"/>
        <v>1740.46</v>
      </c>
      <c r="L112" s="6">
        <f t="shared" si="20"/>
        <v>26685.09</v>
      </c>
      <c r="M112" s="7">
        <f t="shared" si="20"/>
        <v>98314.91</v>
      </c>
    </row>
    <row r="113" spans="1:13" s="10" customFormat="1" x14ac:dyDescent="0.25">
      <c r="A113" s="17"/>
      <c r="B113" s="85"/>
      <c r="C113" s="17"/>
      <c r="D113" s="85"/>
      <c r="E113" s="87"/>
      <c r="F113" s="87"/>
      <c r="G113" s="87"/>
      <c r="H113" s="87"/>
      <c r="I113" s="87"/>
      <c r="J113" s="87"/>
      <c r="K113" s="87"/>
      <c r="L113" s="87"/>
      <c r="M113" s="87"/>
    </row>
    <row r="114" spans="1:13" s="10" customFormat="1" x14ac:dyDescent="0.25">
      <c r="A114" s="16" t="s">
        <v>116</v>
      </c>
      <c r="B114" s="58"/>
      <c r="C114" s="17"/>
      <c r="D114" s="85"/>
      <c r="E114" s="87"/>
      <c r="F114" s="87"/>
      <c r="G114" s="87"/>
      <c r="H114" s="87"/>
      <c r="I114" s="87"/>
      <c r="J114" s="87"/>
      <c r="K114" s="87"/>
      <c r="L114" s="87"/>
      <c r="M114" s="87"/>
    </row>
    <row r="115" spans="1:13" s="10" customFormat="1" x14ac:dyDescent="0.25">
      <c r="A115" s="14" t="s">
        <v>117</v>
      </c>
      <c r="B115" s="38" t="s">
        <v>118</v>
      </c>
      <c r="C115" s="14" t="s">
        <v>16</v>
      </c>
      <c r="D115" s="93" t="s">
        <v>17</v>
      </c>
      <c r="E115" s="74">
        <v>45597</v>
      </c>
      <c r="F115" s="74">
        <v>45777</v>
      </c>
      <c r="G115" s="92">
        <v>55000</v>
      </c>
      <c r="H115" s="92">
        <v>1578.5</v>
      </c>
      <c r="I115" s="92">
        <v>2559.6799999999998</v>
      </c>
      <c r="J115" s="92">
        <v>1672</v>
      </c>
      <c r="K115" s="92">
        <v>25</v>
      </c>
      <c r="L115" s="92">
        <f>+K115+J115+I115+H115</f>
        <v>5835.18</v>
      </c>
      <c r="M115" s="92">
        <f>+G115-L115</f>
        <v>49164.82</v>
      </c>
    </row>
    <row r="116" spans="1:13" s="10" customFormat="1" x14ac:dyDescent="0.25">
      <c r="A116" s="48"/>
      <c r="B116" s="36"/>
      <c r="C116" s="48"/>
      <c r="D116" s="36"/>
      <c r="E116" s="2"/>
      <c r="F116" s="2"/>
      <c r="G116" s="68"/>
      <c r="H116" s="68"/>
      <c r="I116" s="68"/>
      <c r="J116" s="68"/>
      <c r="K116" s="68"/>
      <c r="L116" s="68"/>
      <c r="M116" s="69"/>
    </row>
    <row r="117" spans="1:13" s="10" customFormat="1" x14ac:dyDescent="0.25">
      <c r="A117" s="3" t="s">
        <v>18</v>
      </c>
      <c r="B117" s="4">
        <v>1</v>
      </c>
      <c r="C117" s="3"/>
      <c r="D117" s="4"/>
      <c r="E117" s="5"/>
      <c r="F117" s="5"/>
      <c r="G117" s="6">
        <f>SUM(G114:G115)</f>
        <v>55000</v>
      </c>
      <c r="H117" s="6">
        <f t="shared" ref="H117:M117" si="21">SUM(H114:H115)</f>
        <v>1578.5</v>
      </c>
      <c r="I117" s="6">
        <f t="shared" si="21"/>
        <v>2559.6799999999998</v>
      </c>
      <c r="J117" s="6">
        <f t="shared" si="21"/>
        <v>1672</v>
      </c>
      <c r="K117" s="6">
        <f t="shared" si="21"/>
        <v>25</v>
      </c>
      <c r="L117" s="6">
        <f t="shared" si="21"/>
        <v>5835.18</v>
      </c>
      <c r="M117" s="7">
        <f t="shared" si="21"/>
        <v>49164.82</v>
      </c>
    </row>
    <row r="118" spans="1:13" s="10" customFormat="1" x14ac:dyDescent="0.25">
      <c r="A118" s="17"/>
      <c r="B118" s="85"/>
      <c r="C118" s="17"/>
      <c r="D118" s="85"/>
      <c r="E118" s="87"/>
      <c r="F118" s="87"/>
      <c r="G118" s="87"/>
      <c r="H118" s="87"/>
      <c r="I118" s="87"/>
      <c r="J118" s="87"/>
      <c r="K118" s="87"/>
      <c r="L118" s="87"/>
      <c r="M118" s="87"/>
    </row>
    <row r="119" spans="1:13" s="10" customFormat="1" ht="18.75" customHeight="1" x14ac:dyDescent="0.25">
      <c r="A119" s="16" t="s">
        <v>88</v>
      </c>
      <c r="B119" s="58"/>
      <c r="C119" s="16"/>
      <c r="D119" s="58"/>
      <c r="E119" s="59"/>
      <c r="F119" s="59"/>
      <c r="G119" s="60"/>
      <c r="H119" s="60"/>
      <c r="I119" s="60"/>
      <c r="J119" s="60"/>
      <c r="K119" s="60"/>
      <c r="L119" s="60"/>
      <c r="M119" s="61"/>
    </row>
    <row r="120" spans="1:13" s="35" customFormat="1" ht="18" customHeight="1" x14ac:dyDescent="0.25">
      <c r="A120" s="14" t="s">
        <v>89</v>
      </c>
      <c r="B120" s="38" t="s">
        <v>90</v>
      </c>
      <c r="C120" s="14" t="s">
        <v>16</v>
      </c>
      <c r="D120" s="93" t="s">
        <v>24</v>
      </c>
      <c r="E120" s="74">
        <v>45597</v>
      </c>
      <c r="F120" s="74">
        <v>45777</v>
      </c>
      <c r="G120" s="92">
        <v>34500</v>
      </c>
      <c r="H120" s="92">
        <v>990.15</v>
      </c>
      <c r="I120" s="92">
        <v>0</v>
      </c>
      <c r="J120" s="92">
        <v>1048.8</v>
      </c>
      <c r="K120" s="92">
        <v>25</v>
      </c>
      <c r="L120" s="92">
        <f>+H120+I120+J120+K120</f>
        <v>2063.9499999999998</v>
      </c>
      <c r="M120" s="92">
        <f>+G120-L120</f>
        <v>32436.05</v>
      </c>
    </row>
    <row r="121" spans="1:13" s="35" customFormat="1" ht="18" customHeight="1" x14ac:dyDescent="0.25">
      <c r="A121" s="14" t="s">
        <v>113</v>
      </c>
      <c r="B121" s="38" t="s">
        <v>90</v>
      </c>
      <c r="C121" s="14" t="s">
        <v>16</v>
      </c>
      <c r="D121" s="93" t="s">
        <v>24</v>
      </c>
      <c r="E121" s="74">
        <v>45597</v>
      </c>
      <c r="F121" s="74">
        <v>45777</v>
      </c>
      <c r="G121" s="92">
        <v>60000</v>
      </c>
      <c r="H121" s="92">
        <v>1722</v>
      </c>
      <c r="I121" s="92">
        <v>3486.68</v>
      </c>
      <c r="J121" s="92">
        <v>1824</v>
      </c>
      <c r="K121" s="92">
        <v>25</v>
      </c>
      <c r="L121" s="92">
        <f>+H121+I121+J121+K121</f>
        <v>7057.68</v>
      </c>
      <c r="M121" s="92">
        <f>+G121-L121</f>
        <v>52942.32</v>
      </c>
    </row>
    <row r="122" spans="1:13" s="35" customFormat="1" ht="18" customHeight="1" x14ac:dyDescent="0.25">
      <c r="A122" s="48" t="s">
        <v>115</v>
      </c>
      <c r="B122" s="38" t="s">
        <v>90</v>
      </c>
      <c r="C122" s="14" t="s">
        <v>16</v>
      </c>
      <c r="D122" s="93" t="s">
        <v>17</v>
      </c>
      <c r="E122" s="74"/>
      <c r="F122" s="74"/>
      <c r="G122" s="92">
        <v>60000</v>
      </c>
      <c r="H122" s="92">
        <v>1722</v>
      </c>
      <c r="I122" s="92">
        <v>3486.68</v>
      </c>
      <c r="J122" s="92">
        <v>1824</v>
      </c>
      <c r="K122" s="92">
        <v>25</v>
      </c>
      <c r="L122" s="92">
        <f>+H122+I122+J122+K122</f>
        <v>7057.68</v>
      </c>
      <c r="M122" s="92">
        <f>+G122-L122</f>
        <v>52942.32</v>
      </c>
    </row>
    <row r="123" spans="1:13" s="10" customFormat="1" ht="18" customHeight="1" x14ac:dyDescent="0.25">
      <c r="B123" s="36"/>
      <c r="C123" s="48"/>
      <c r="D123" s="36"/>
      <c r="E123" s="2"/>
      <c r="F123" s="2"/>
      <c r="G123" s="68"/>
      <c r="H123" s="68"/>
      <c r="I123" s="68"/>
      <c r="J123" s="68"/>
      <c r="K123" s="68"/>
      <c r="L123" s="68"/>
      <c r="M123" s="69"/>
    </row>
    <row r="124" spans="1:13" ht="15.75" customHeight="1" x14ac:dyDescent="0.25">
      <c r="A124" s="3" t="s">
        <v>18</v>
      </c>
      <c r="B124" s="4">
        <v>3</v>
      </c>
      <c r="C124" s="3"/>
      <c r="D124" s="4"/>
      <c r="E124" s="5"/>
      <c r="F124" s="5"/>
      <c r="G124" s="6">
        <f>SUM(G119:G122)</f>
        <v>154500</v>
      </c>
      <c r="H124" s="6">
        <f>SUM(H119:H122)</f>
        <v>4434.1499999999996</v>
      </c>
      <c r="I124" s="6">
        <f>SUM(I119:I122)</f>
        <v>6973.36</v>
      </c>
      <c r="J124" s="6">
        <f>SUM(J119:J122)</f>
        <v>4696.8</v>
      </c>
      <c r="K124" s="6">
        <f>SUM(K119:K123)</f>
        <v>75</v>
      </c>
      <c r="L124" s="6">
        <f>SUM(L119:L123)</f>
        <v>16179.310000000001</v>
      </c>
      <c r="M124" s="7">
        <f>SUM(M119:M122)</f>
        <v>138320.69</v>
      </c>
    </row>
    <row r="125" spans="1:13" s="10" customFormat="1" x14ac:dyDescent="0.25">
      <c r="A125" s="17"/>
      <c r="B125" s="85"/>
      <c r="C125" s="17"/>
      <c r="D125" s="85"/>
      <c r="E125" s="87"/>
      <c r="F125" s="87"/>
      <c r="G125" s="87"/>
      <c r="H125" s="87"/>
      <c r="I125" s="87"/>
      <c r="J125" s="87"/>
      <c r="K125" s="87"/>
      <c r="L125" s="87"/>
      <c r="M125" s="87"/>
    </row>
    <row r="126" spans="1:13" s="10" customFormat="1" ht="18.75" customHeight="1" x14ac:dyDescent="0.25">
      <c r="A126" s="16" t="s">
        <v>119</v>
      </c>
      <c r="B126" s="58"/>
      <c r="C126" s="16"/>
      <c r="D126" s="58"/>
      <c r="E126" s="59"/>
      <c r="F126" s="59"/>
      <c r="G126" s="60"/>
      <c r="H126" s="60"/>
      <c r="I126" s="60"/>
      <c r="J126" s="60"/>
      <c r="K126" s="60"/>
      <c r="L126" s="60"/>
      <c r="M126" s="61"/>
    </row>
    <row r="127" spans="1:13" s="35" customFormat="1" ht="18" customHeight="1" x14ac:dyDescent="0.25">
      <c r="A127" s="14" t="s">
        <v>78</v>
      </c>
      <c r="B127" s="38" t="s">
        <v>87</v>
      </c>
      <c r="C127" s="14" t="s">
        <v>16</v>
      </c>
      <c r="D127" s="93" t="s">
        <v>17</v>
      </c>
      <c r="E127" s="74">
        <v>45597</v>
      </c>
      <c r="F127" s="74">
        <v>45777</v>
      </c>
      <c r="G127" s="92">
        <v>100000</v>
      </c>
      <c r="H127" s="92">
        <v>2870</v>
      </c>
      <c r="I127" s="92">
        <v>12105.37</v>
      </c>
      <c r="J127" s="92">
        <v>3040</v>
      </c>
      <c r="K127" s="92">
        <v>2529</v>
      </c>
      <c r="L127" s="92">
        <f>+H127+I127+J127+K127</f>
        <v>20544.370000000003</v>
      </c>
      <c r="M127" s="92">
        <f>+G127-L127</f>
        <v>79455.63</v>
      </c>
    </row>
    <row r="128" spans="1:13" s="10" customFormat="1" ht="18" customHeight="1" x14ac:dyDescent="0.25">
      <c r="A128" s="48"/>
      <c r="B128" s="36"/>
      <c r="C128" s="48"/>
      <c r="D128" s="36"/>
      <c r="E128" s="2"/>
      <c r="F128" s="2"/>
      <c r="G128" s="68"/>
      <c r="H128" s="68"/>
      <c r="I128" s="68"/>
      <c r="J128" s="68"/>
      <c r="K128" s="68"/>
      <c r="L128" s="68"/>
      <c r="M128" s="69"/>
    </row>
    <row r="129" spans="1:13" ht="15.75" customHeight="1" x14ac:dyDescent="0.25">
      <c r="A129" s="3" t="s">
        <v>18</v>
      </c>
      <c r="B129" s="4">
        <v>1</v>
      </c>
      <c r="C129" s="3"/>
      <c r="D129" s="4"/>
      <c r="E129" s="5"/>
      <c r="F129" s="5"/>
      <c r="G129" s="6">
        <f>SUM(G126:G127)</f>
        <v>100000</v>
      </c>
      <c r="H129" s="6">
        <f t="shared" ref="H129:M129" si="22">SUM(H126:H127)</f>
        <v>2870</v>
      </c>
      <c r="I129" s="6">
        <f t="shared" si="22"/>
        <v>12105.37</v>
      </c>
      <c r="J129" s="6">
        <f t="shared" si="22"/>
        <v>3040</v>
      </c>
      <c r="K129" s="6">
        <f t="shared" si="22"/>
        <v>2529</v>
      </c>
      <c r="L129" s="6">
        <f t="shared" si="22"/>
        <v>20544.370000000003</v>
      </c>
      <c r="M129" s="7">
        <f t="shared" si="22"/>
        <v>79455.63</v>
      </c>
    </row>
    <row r="130" spans="1:13" s="10" customFormat="1" ht="15.75" customHeight="1" x14ac:dyDescent="0.25">
      <c r="A130" s="53" t="s">
        <v>25</v>
      </c>
      <c r="B130" s="52"/>
      <c r="C130" s="36"/>
      <c r="D130" s="36"/>
      <c r="E130" s="2"/>
      <c r="F130" s="2"/>
      <c r="G130" s="37"/>
      <c r="H130" s="37"/>
      <c r="I130" s="37"/>
      <c r="J130" s="37"/>
      <c r="K130" s="37"/>
      <c r="L130" s="37"/>
      <c r="M130" s="22"/>
    </row>
    <row r="131" spans="1:13" s="35" customFormat="1" ht="15.75" customHeight="1" x14ac:dyDescent="0.25">
      <c r="A131" s="35" t="s">
        <v>26</v>
      </c>
      <c r="B131" s="46" t="s">
        <v>27</v>
      </c>
      <c r="C131" s="14" t="s">
        <v>16</v>
      </c>
      <c r="D131" s="93" t="s">
        <v>24</v>
      </c>
      <c r="E131" s="74">
        <v>45444</v>
      </c>
      <c r="F131" s="78">
        <v>45626</v>
      </c>
      <c r="G131" s="92">
        <v>47500</v>
      </c>
      <c r="H131" s="92">
        <v>1363.25</v>
      </c>
      <c r="I131" s="92">
        <v>1501.16</v>
      </c>
      <c r="J131" s="92">
        <v>1444</v>
      </c>
      <c r="K131" s="92">
        <v>25</v>
      </c>
      <c r="L131" s="92">
        <v>4333.41</v>
      </c>
      <c r="M131" s="92">
        <v>43166.59</v>
      </c>
    </row>
    <row r="132" spans="1:13" s="35" customFormat="1" ht="15" customHeight="1" x14ac:dyDescent="0.25">
      <c r="A132" s="35" t="s">
        <v>28</v>
      </c>
      <c r="B132" s="46" t="s">
        <v>27</v>
      </c>
      <c r="C132" s="14" t="s">
        <v>16</v>
      </c>
      <c r="D132" s="93" t="s">
        <v>24</v>
      </c>
      <c r="E132" s="74">
        <v>45444</v>
      </c>
      <c r="F132" s="78">
        <v>45626</v>
      </c>
      <c r="G132" s="92">
        <v>47500</v>
      </c>
      <c r="H132" s="92">
        <v>1363.25</v>
      </c>
      <c r="I132" s="92">
        <v>1501.16</v>
      </c>
      <c r="J132" s="92">
        <v>1444</v>
      </c>
      <c r="K132" s="92">
        <v>25</v>
      </c>
      <c r="L132" s="92">
        <v>4333.41</v>
      </c>
      <c r="M132" s="92">
        <v>43166.59</v>
      </c>
    </row>
    <row r="133" spans="1:13" s="35" customFormat="1" ht="15" customHeight="1" x14ac:dyDescent="0.25">
      <c r="A133" s="35" t="s">
        <v>79</v>
      </c>
      <c r="B133" s="46" t="s">
        <v>80</v>
      </c>
      <c r="C133" s="14" t="s">
        <v>16</v>
      </c>
      <c r="D133" s="93" t="s">
        <v>17</v>
      </c>
      <c r="E133" s="74"/>
      <c r="F133" s="78"/>
      <c r="G133" s="92">
        <v>100000</v>
      </c>
      <c r="H133" s="92">
        <v>2870</v>
      </c>
      <c r="I133" s="92">
        <v>12105.37</v>
      </c>
      <c r="J133" s="92">
        <v>3040</v>
      </c>
      <c r="K133" s="92">
        <v>25</v>
      </c>
      <c r="L133" s="92">
        <f>+H133+I133+J133+K133</f>
        <v>18040.370000000003</v>
      </c>
      <c r="M133" s="92">
        <f>+G133-L133</f>
        <v>81959.63</v>
      </c>
    </row>
    <row r="134" spans="1:13" s="10" customFormat="1" ht="15" customHeight="1" x14ac:dyDescent="0.25">
      <c r="A134" s="35"/>
      <c r="B134" s="45"/>
      <c r="C134" s="48"/>
      <c r="D134" s="45"/>
      <c r="E134" s="2"/>
      <c r="F134" s="2"/>
      <c r="G134" s="37"/>
      <c r="H134" s="54"/>
      <c r="I134" s="54"/>
      <c r="J134" s="70"/>
      <c r="K134" s="54"/>
      <c r="L134" s="54"/>
      <c r="M134" s="54"/>
    </row>
    <row r="135" spans="1:13" ht="15.75" customHeight="1" x14ac:dyDescent="0.25">
      <c r="A135" s="3" t="s">
        <v>18</v>
      </c>
      <c r="B135" s="4">
        <v>3</v>
      </c>
      <c r="C135" s="3"/>
      <c r="D135" s="4"/>
      <c r="E135" s="5"/>
      <c r="F135" s="5"/>
      <c r="G135" s="6">
        <f>SUM(G131:G134)</f>
        <v>195000</v>
      </c>
      <c r="H135" s="6">
        <f>SUM(H131:H134)</f>
        <v>5596.5</v>
      </c>
      <c r="I135" s="6">
        <f>SUM(I131:I134)</f>
        <v>15107.69</v>
      </c>
      <c r="J135" s="6">
        <f>SUM(J131:J134)</f>
        <v>5928</v>
      </c>
      <c r="K135" s="6">
        <f t="shared" ref="K135" si="23">SUM(K131:K134)</f>
        <v>75</v>
      </c>
      <c r="L135" s="6">
        <f>SUM(L131:L134)</f>
        <v>26707.190000000002</v>
      </c>
      <c r="M135" s="6">
        <f>SUM(M131:M134)</f>
        <v>168292.81</v>
      </c>
    </row>
    <row r="136" spans="1:13" s="10" customFormat="1" ht="18.75" customHeight="1" x14ac:dyDescent="0.25">
      <c r="A136" s="52" t="s">
        <v>29</v>
      </c>
      <c r="B136" s="45"/>
      <c r="D136" s="45"/>
      <c r="E136" s="45"/>
      <c r="F136" s="45"/>
    </row>
    <row r="137" spans="1:13" s="35" customFormat="1" ht="18" customHeight="1" x14ac:dyDescent="0.25">
      <c r="A137" s="71" t="s">
        <v>30</v>
      </c>
      <c r="B137" s="46" t="s">
        <v>31</v>
      </c>
      <c r="C137" s="14" t="s">
        <v>16</v>
      </c>
      <c r="D137" s="93" t="s">
        <v>17</v>
      </c>
      <c r="E137" s="74">
        <v>45444</v>
      </c>
      <c r="F137" s="78">
        <v>45626</v>
      </c>
      <c r="G137" s="92">
        <v>85100</v>
      </c>
      <c r="H137" s="92">
        <v>2442.37</v>
      </c>
      <c r="I137" s="92">
        <v>8600.52</v>
      </c>
      <c r="J137" s="92">
        <v>2587.04</v>
      </c>
      <c r="K137" s="92">
        <v>25</v>
      </c>
      <c r="L137" s="92">
        <f>+K137+J137+I137+H137</f>
        <v>13654.93</v>
      </c>
      <c r="M137" s="92">
        <f>+G137-L137</f>
        <v>71445.070000000007</v>
      </c>
    </row>
    <row r="138" spans="1:13" s="10" customFormat="1" ht="18" customHeight="1" x14ac:dyDescent="0.25">
      <c r="A138" s="71"/>
      <c r="B138" s="46"/>
      <c r="C138" s="48"/>
      <c r="D138" s="45"/>
      <c r="E138" s="2"/>
      <c r="F138" s="2"/>
      <c r="G138" s="21"/>
      <c r="H138" s="37"/>
      <c r="I138" s="37"/>
      <c r="J138" s="63"/>
      <c r="K138" s="37"/>
      <c r="L138" s="37"/>
      <c r="M138" s="22"/>
    </row>
    <row r="139" spans="1:13" ht="15.75" customHeight="1" x14ac:dyDescent="0.25">
      <c r="A139" s="3" t="s">
        <v>18</v>
      </c>
      <c r="B139" s="4">
        <v>1</v>
      </c>
      <c r="C139" s="3"/>
      <c r="D139" s="4"/>
      <c r="E139" s="5"/>
      <c r="F139" s="5"/>
      <c r="G139" s="6">
        <f t="shared" ref="G139:M139" si="24">SUM(G137:G137)</f>
        <v>85100</v>
      </c>
      <c r="H139" s="6">
        <f t="shared" si="24"/>
        <v>2442.37</v>
      </c>
      <c r="I139" s="6">
        <f t="shared" si="24"/>
        <v>8600.52</v>
      </c>
      <c r="J139" s="6">
        <f t="shared" si="24"/>
        <v>2587.04</v>
      </c>
      <c r="K139" s="6">
        <f t="shared" si="24"/>
        <v>25</v>
      </c>
      <c r="L139" s="6">
        <f t="shared" si="24"/>
        <v>13654.93</v>
      </c>
      <c r="M139" s="6">
        <f t="shared" si="24"/>
        <v>71445.070000000007</v>
      </c>
    </row>
    <row r="140" spans="1:13" s="10" customFormat="1" ht="15.75" customHeight="1" x14ac:dyDescent="0.25">
      <c r="A140" s="17"/>
      <c r="B140" s="85"/>
      <c r="C140" s="17"/>
      <c r="D140" s="85"/>
      <c r="E140" s="88"/>
      <c r="F140" s="88"/>
      <c r="G140" s="89"/>
      <c r="H140" s="89"/>
      <c r="I140" s="89"/>
      <c r="J140" s="89"/>
      <c r="K140" s="89"/>
      <c r="L140" s="89"/>
      <c r="M140" s="89"/>
    </row>
    <row r="141" spans="1:13" ht="21.75" customHeight="1" x14ac:dyDescent="0.25">
      <c r="A141" s="11" t="s">
        <v>37</v>
      </c>
      <c r="B141" s="94">
        <f>B80+B124+B14+B22+B27+B35+B43+B48+B57+B65+B70+B75+B85+B97+B102+B107+B112+B117+B129+B135+B139</f>
        <v>46</v>
      </c>
      <c r="C141" s="12"/>
      <c r="D141" s="40"/>
      <c r="E141" s="12"/>
      <c r="F141" s="12"/>
      <c r="G141" s="12">
        <f>G14+G80+G153+G22+G27+G35+G43+G48+G57+G65+G70+G75+G85+G97+G102+G107+G112+G124+G117+G129+G135+G139</f>
        <v>3264350</v>
      </c>
      <c r="H141" s="12">
        <f>+H14+H22+H27+H35+H43+H48+H57+H65+H70+H75+H85+H97+H102+H107+H112+H124+H129+H117+H135+H139+H80</f>
        <v>93686.849999999991</v>
      </c>
      <c r="I141" s="12">
        <f>+I14+I22+I27+I35+I43+I48+I57+I65+I70+I75+I85+I97+I102+I107+I112+I117+I124+I129+I135+I139+I80</f>
        <v>274999.94</v>
      </c>
      <c r="J141" s="12">
        <f>+J14+J22+J27+J35+J43+J48+J57+J65+J70+J75+J85+J97+J102+J107+J112+J124+J117+J129+J135+J139+J80</f>
        <v>99236.239999999991</v>
      </c>
      <c r="K141" s="12">
        <f>+K14+K22+K27+K35+K43+K48+K57+K65+K70+K75+K85+K97+K102+K107+K112+K124+K117+K129+K135+K139+K80</f>
        <v>20670.22</v>
      </c>
      <c r="L141" s="12">
        <f>+L14+L22+L27+L35+L43+L48+L57+L65+L70+L75+L85+L97+L102+L107+L112+L117+L124+L129+L135+L139+L80</f>
        <v>488593.25000000006</v>
      </c>
      <c r="M141" s="12">
        <f>+M14+M22+M27+M35+M43+M48+M57+M65+M70+M75+M85+M97+M102+M107+M112+M124+M129+M135+M139+M80+M117</f>
        <v>2775756.7499999995</v>
      </c>
    </row>
    <row r="142" spans="1:13" s="10" customFormat="1" x14ac:dyDescent="0.25">
      <c r="A142" s="29"/>
      <c r="B142" s="30"/>
      <c r="C142" s="29"/>
      <c r="D142" s="30"/>
      <c r="E142" s="31"/>
      <c r="F142" s="31"/>
      <c r="G142" s="32"/>
      <c r="H142" s="32"/>
      <c r="I142" s="32"/>
      <c r="J142" s="32"/>
      <c r="K142" s="32"/>
      <c r="L142" s="32"/>
      <c r="M142" s="51"/>
    </row>
    <row r="143" spans="1:13" s="10" customFormat="1" x14ac:dyDescent="0.25">
      <c r="A143" s="29"/>
      <c r="B143" s="30"/>
      <c r="C143" s="29"/>
      <c r="D143" s="30" t="s">
        <v>94</v>
      </c>
      <c r="E143" s="31"/>
      <c r="F143" s="31"/>
      <c r="G143" s="32"/>
      <c r="H143" s="32"/>
      <c r="I143" s="32"/>
      <c r="J143" s="32"/>
      <c r="K143" s="32"/>
      <c r="L143" s="32"/>
      <c r="M143" s="32"/>
    </row>
    <row r="144" spans="1:13" s="10" customFormat="1" x14ac:dyDescent="0.25">
      <c r="A144" s="29"/>
      <c r="B144" s="30"/>
      <c r="C144" s="29"/>
      <c r="D144" s="30"/>
      <c r="E144" s="31"/>
      <c r="F144" s="31"/>
      <c r="G144" s="32"/>
      <c r="H144" s="32"/>
      <c r="I144" s="32"/>
      <c r="J144" s="32"/>
      <c r="K144" s="32"/>
      <c r="L144" s="32"/>
      <c r="M144" s="3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ht="21" x14ac:dyDescent="0.35">
      <c r="A146" s="18" t="s">
        <v>56</v>
      </c>
      <c r="B146" s="47"/>
      <c r="C146" s="23"/>
      <c r="D146" s="42"/>
      <c r="E146" s="23"/>
      <c r="F146" s="23"/>
      <c r="G146" s="25"/>
      <c r="H146" s="18"/>
      <c r="I146" s="26"/>
      <c r="J146" s="26"/>
      <c r="K146" s="27"/>
      <c r="L146" s="27"/>
    </row>
    <row r="147" spans="1:13" s="10" customFormat="1" ht="21" x14ac:dyDescent="0.35">
      <c r="A147" s="24" t="s">
        <v>55</v>
      </c>
      <c r="B147" s="47"/>
      <c r="C147" s="23"/>
      <c r="D147" s="43"/>
      <c r="E147" s="23"/>
      <c r="F147" s="23"/>
      <c r="G147" s="25"/>
      <c r="H147" s="24"/>
      <c r="I147" s="26"/>
      <c r="J147" s="26"/>
      <c r="K147" s="28"/>
      <c r="L147" s="28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13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13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13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13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13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</row>
    <row r="182" spans="1:13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</row>
    <row r="183" spans="1:13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13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13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13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13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13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13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13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13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13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13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13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13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</row>
    <row r="228" spans="1:13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</row>
    <row r="229" spans="1:13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</row>
    <row r="230" spans="1:13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</row>
    <row r="231" spans="1:13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</row>
    <row r="232" spans="1:13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</row>
    <row r="233" spans="1:13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</row>
    <row r="234" spans="1:13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</row>
    <row r="235" spans="1:13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</row>
    <row r="236" spans="1:13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</row>
    <row r="237" spans="1:13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</row>
    <row r="238" spans="1:13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</row>
    <row r="239" spans="1:13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</row>
    <row r="240" spans="1:13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</row>
    <row r="241" spans="1:13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</row>
    <row r="242" spans="1:13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</row>
    <row r="243" spans="1:13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</row>
    <row r="244" spans="1:13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</row>
    <row r="245" spans="1:13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</row>
    <row r="246" spans="1:13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</row>
    <row r="247" spans="1:13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</row>
    <row r="248" spans="1:13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</row>
    <row r="249" spans="1:13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</row>
    <row r="250" spans="1:13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</row>
    <row r="251" spans="1:13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</row>
    <row r="252" spans="1:13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</row>
    <row r="253" spans="1:13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</row>
    <row r="254" spans="1:13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</row>
    <row r="255" spans="1:13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</row>
    <row r="256" spans="1:13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29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</row>
    <row r="258" spans="1:29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</row>
    <row r="259" spans="1:29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29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29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</row>
    <row r="262" spans="1:29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</row>
    <row r="263" spans="1:29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</row>
    <row r="264" spans="1:29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</row>
    <row r="265" spans="1:29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</row>
    <row r="266" spans="1:29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</row>
    <row r="267" spans="1:29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</row>
    <row r="268" spans="1:29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</row>
    <row r="269" spans="1:29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</row>
    <row r="270" spans="1:29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</row>
    <row r="271" spans="1:29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</row>
    <row r="272" spans="1:29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</row>
    <row r="273" spans="1:13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</row>
    <row r="274" spans="1:13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</row>
    <row r="275" spans="1:13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</row>
    <row r="276" spans="1:13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13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</row>
    <row r="278" spans="1:13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</row>
    <row r="279" spans="1:13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</row>
    <row r="280" spans="1:13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</row>
    <row r="281" spans="1:13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</row>
    <row r="282" spans="1:13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</row>
    <row r="283" spans="1:13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</row>
    <row r="284" spans="1:13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</row>
    <row r="285" spans="1:13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</row>
    <row r="286" spans="1:13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</row>
    <row r="287" spans="1:13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</row>
    <row r="288" spans="1:13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</row>
    <row r="289" spans="1:13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</row>
    <row r="290" spans="1:13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</row>
    <row r="291" spans="1:13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13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13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13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13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13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13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</row>
    <row r="298" spans="1:13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</row>
    <row r="299" spans="1:13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13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13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13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</row>
    <row r="303" spans="1:13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</row>
    <row r="304" spans="1:13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</row>
    <row r="305" spans="1:29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</row>
    <row r="306" spans="1:29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</row>
    <row r="307" spans="1:29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</row>
    <row r="308" spans="1:29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</row>
    <row r="309" spans="1:29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</row>
    <row r="310" spans="1:29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</row>
    <row r="311" spans="1:29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</row>
    <row r="312" spans="1:29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</row>
    <row r="313" spans="1:29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</row>
    <row r="314" spans="1:29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</row>
    <row r="315" spans="1:29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</row>
    <row r="316" spans="1:29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29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29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7"/>
      <c r="Y318" s="17"/>
      <c r="Z318" s="17"/>
      <c r="AA318" s="17"/>
      <c r="AB318" s="17"/>
      <c r="AC318" s="17"/>
    </row>
    <row r="319" spans="1:29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7"/>
      <c r="Y319" s="17"/>
      <c r="Z319" s="17"/>
      <c r="AA319" s="17"/>
      <c r="AB319" s="17"/>
      <c r="AC319" s="17"/>
    </row>
    <row r="320" spans="1:29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7"/>
      <c r="Y320" s="17"/>
      <c r="Z320" s="17"/>
      <c r="AA320" s="17"/>
      <c r="AB320" s="17"/>
      <c r="AC320" s="17"/>
    </row>
    <row r="321" spans="1:29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7"/>
      <c r="Y321" s="17"/>
      <c r="Z321" s="17"/>
      <c r="AA321" s="17"/>
      <c r="AB321" s="17"/>
      <c r="AC321" s="17"/>
    </row>
    <row r="322" spans="1:29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7"/>
      <c r="Y322" s="17"/>
      <c r="Z322" s="17"/>
      <c r="AA322" s="17"/>
      <c r="AB322" s="17"/>
      <c r="AC322" s="17"/>
    </row>
    <row r="323" spans="1:29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7"/>
      <c r="Y323" s="17"/>
      <c r="Z323" s="17"/>
      <c r="AA323" s="17"/>
      <c r="AB323" s="17"/>
      <c r="AC323" s="17"/>
    </row>
    <row r="324" spans="1:29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</row>
    <row r="325" spans="1:29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</row>
    <row r="326" spans="1:29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7"/>
      <c r="Y326" s="17"/>
      <c r="Z326" s="17"/>
      <c r="AA326" s="17"/>
      <c r="AB326" s="17"/>
      <c r="AC326" s="17"/>
    </row>
    <row r="327" spans="1:29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7"/>
      <c r="Y327" s="17"/>
      <c r="Z327" s="17"/>
      <c r="AA327" s="17"/>
      <c r="AB327" s="17"/>
      <c r="AC327" s="17"/>
    </row>
    <row r="328" spans="1:29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7"/>
      <c r="Y328" s="17"/>
      <c r="Z328" s="17"/>
      <c r="AA328" s="17"/>
      <c r="AB328" s="17"/>
      <c r="AC328" s="17"/>
    </row>
    <row r="329" spans="1:29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7"/>
      <c r="Y329" s="17"/>
      <c r="Z329" s="17"/>
      <c r="AA329" s="17"/>
      <c r="AB329" s="17"/>
      <c r="AC329" s="17"/>
    </row>
    <row r="330" spans="1:29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7"/>
      <c r="Y330" s="17"/>
      <c r="Z330" s="17"/>
      <c r="AA330" s="17"/>
      <c r="AB330" s="17"/>
      <c r="AC330" s="17"/>
    </row>
    <row r="331" spans="1:29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7"/>
      <c r="Y331" s="17"/>
      <c r="Z331" s="17"/>
      <c r="AA331" s="17"/>
      <c r="AB331" s="17"/>
      <c r="AC331" s="17"/>
    </row>
    <row r="332" spans="1:29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7"/>
      <c r="Y332" s="17"/>
      <c r="Z332" s="17"/>
      <c r="AA332" s="17"/>
      <c r="AB332" s="17"/>
      <c r="AC332" s="17"/>
    </row>
    <row r="333" spans="1:29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7"/>
      <c r="Y333" s="17"/>
      <c r="Z333" s="17"/>
      <c r="AA333" s="17"/>
      <c r="AB333" s="17"/>
      <c r="AC333" s="17"/>
    </row>
    <row r="334" spans="1:29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7"/>
      <c r="Y334" s="17"/>
      <c r="Z334" s="17"/>
      <c r="AA334" s="17"/>
      <c r="AB334" s="17"/>
      <c r="AC334" s="17"/>
    </row>
    <row r="335" spans="1:29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7"/>
      <c r="Y335" s="17"/>
      <c r="Z335" s="17"/>
      <c r="AA335" s="17"/>
      <c r="AB335" s="17"/>
      <c r="AC335" s="17"/>
    </row>
    <row r="336" spans="1:29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7"/>
      <c r="Y336" s="17"/>
      <c r="Z336" s="17"/>
      <c r="AA336" s="17"/>
      <c r="AB336" s="17"/>
      <c r="AC336" s="17"/>
    </row>
    <row r="337" spans="1:29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</row>
    <row r="338" spans="1:29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7"/>
      <c r="Y338" s="17"/>
      <c r="Z338" s="17"/>
      <c r="AA338" s="17"/>
      <c r="AB338" s="17"/>
      <c r="AC338" s="17"/>
    </row>
    <row r="339" spans="1:29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</row>
    <row r="340" spans="1:29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</row>
    <row r="341" spans="1:29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29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</row>
    <row r="343" spans="1:29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7"/>
      <c r="Y343" s="17"/>
      <c r="Z343" s="17"/>
      <c r="AA343" s="17"/>
      <c r="AB343" s="17"/>
      <c r="AC343" s="17"/>
    </row>
    <row r="344" spans="1:29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7"/>
      <c r="Y344" s="17"/>
      <c r="Z344" s="17"/>
      <c r="AA344" s="17"/>
      <c r="AB344" s="17"/>
      <c r="AC344" s="17"/>
    </row>
    <row r="345" spans="1:29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7"/>
      <c r="Y345" s="17"/>
      <c r="Z345" s="17"/>
      <c r="AA345" s="17"/>
      <c r="AB345" s="17"/>
      <c r="AC345" s="17"/>
    </row>
    <row r="346" spans="1:29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</row>
    <row r="347" spans="1:29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7"/>
      <c r="Y347" s="17"/>
      <c r="Z347" s="17"/>
      <c r="AA347" s="17"/>
      <c r="AB347" s="17"/>
      <c r="AC347" s="17"/>
    </row>
    <row r="348" spans="1:29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7"/>
      <c r="Y348" s="17"/>
      <c r="Z348" s="17"/>
      <c r="AA348" s="17"/>
      <c r="AB348" s="17"/>
      <c r="AC348" s="17"/>
    </row>
    <row r="349" spans="1:29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7"/>
      <c r="Y349" s="17"/>
      <c r="Z349" s="17"/>
      <c r="AA349" s="17"/>
      <c r="AB349" s="17"/>
      <c r="AC349" s="17"/>
    </row>
    <row r="350" spans="1:29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7"/>
      <c r="Y350" s="17"/>
      <c r="Z350" s="17"/>
      <c r="AA350" s="17"/>
      <c r="AB350" s="17"/>
      <c r="AC350" s="17"/>
    </row>
    <row r="351" spans="1:29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7"/>
      <c r="Y351" s="17"/>
      <c r="Z351" s="17"/>
      <c r="AA351" s="17"/>
      <c r="AB351" s="17"/>
      <c r="AC351" s="17"/>
    </row>
    <row r="352" spans="1:29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7"/>
      <c r="Y352" s="17"/>
      <c r="Z352" s="17"/>
      <c r="AA352" s="17"/>
      <c r="AB352" s="17"/>
      <c r="AC352" s="17"/>
    </row>
    <row r="353" spans="1:29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7"/>
      <c r="Y353" s="17"/>
      <c r="Z353" s="17"/>
      <c r="AA353" s="17"/>
      <c r="AB353" s="17"/>
      <c r="AC353" s="17"/>
    </row>
    <row r="354" spans="1:29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7"/>
      <c r="Y354" s="17"/>
      <c r="Z354" s="17"/>
      <c r="AA354" s="17"/>
      <c r="AB354" s="17"/>
      <c r="AC354" s="17"/>
    </row>
    <row r="355" spans="1:29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29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29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29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7"/>
      <c r="Y358" s="17"/>
      <c r="Z358" s="17"/>
      <c r="AA358" s="17"/>
      <c r="AB358" s="17"/>
      <c r="AC358" s="17"/>
    </row>
    <row r="359" spans="1:29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7"/>
      <c r="Y359" s="17"/>
      <c r="Z359" s="17"/>
      <c r="AA359" s="17"/>
      <c r="AB359" s="17"/>
      <c r="AC359" s="17"/>
    </row>
    <row r="360" spans="1:29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7"/>
      <c r="Y360" s="17"/>
      <c r="Z360" s="17"/>
      <c r="AA360" s="17"/>
      <c r="AB360" s="17"/>
      <c r="AC360" s="17"/>
    </row>
    <row r="361" spans="1:29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29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29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7"/>
      <c r="Y363" s="17"/>
      <c r="Z363" s="17"/>
      <c r="AA363" s="17"/>
      <c r="AB363" s="17"/>
      <c r="AC363" s="17"/>
    </row>
    <row r="364" spans="1:29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7"/>
      <c r="Y364" s="17"/>
      <c r="Z364" s="17"/>
      <c r="AA364" s="17"/>
      <c r="AB364" s="17"/>
      <c r="AC364" s="17"/>
    </row>
    <row r="365" spans="1:29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7"/>
      <c r="Y365" s="17"/>
      <c r="Z365" s="17"/>
      <c r="AA365" s="17"/>
      <c r="AB365" s="17"/>
      <c r="AC365" s="17"/>
    </row>
    <row r="366" spans="1:29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7"/>
      <c r="Y366" s="17"/>
      <c r="Z366" s="17"/>
      <c r="AA366" s="17"/>
      <c r="AB366" s="17"/>
      <c r="AC366" s="17"/>
    </row>
    <row r="367" spans="1:29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7"/>
      <c r="Y367" s="17"/>
      <c r="Z367" s="17"/>
      <c r="AA367" s="17"/>
      <c r="AB367" s="17"/>
      <c r="AC367" s="17"/>
    </row>
    <row r="368" spans="1:29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7"/>
      <c r="Y368" s="17"/>
      <c r="Z368" s="17"/>
      <c r="AA368" s="17"/>
      <c r="AB368" s="17"/>
      <c r="AC368" s="17"/>
    </row>
    <row r="369" spans="1:29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7"/>
      <c r="Y369" s="17"/>
      <c r="Z369" s="17"/>
      <c r="AA369" s="17"/>
      <c r="AB369" s="17"/>
      <c r="AC369" s="17"/>
    </row>
    <row r="370" spans="1:29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7"/>
      <c r="Y370" s="17"/>
      <c r="Z370" s="17"/>
      <c r="AA370" s="17"/>
      <c r="AB370" s="17"/>
      <c r="AC370" s="17"/>
    </row>
    <row r="371" spans="1:29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29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29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29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29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29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29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29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29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29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29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29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29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29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x14ac:dyDescent="0.25">
      <c r="A410" s="21"/>
      <c r="B410" s="41"/>
      <c r="C410" s="21"/>
      <c r="D410" s="41"/>
      <c r="E410" s="21"/>
      <c r="F410" s="21"/>
      <c r="G410" s="22"/>
      <c r="H410" s="22"/>
      <c r="I410" s="22"/>
      <c r="J410" s="22"/>
      <c r="K410" s="22"/>
      <c r="L410" s="22"/>
      <c r="M410" s="22"/>
    </row>
    <row r="411" spans="1:13" s="10" customFormat="1" x14ac:dyDescent="0.25">
      <c r="A411" s="21"/>
      <c r="B411" s="41"/>
      <c r="C411" s="21"/>
      <c r="D411" s="41"/>
      <c r="E411" s="21"/>
      <c r="F411" s="21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A412" s="21"/>
      <c r="B412" s="41"/>
      <c r="C412" s="21"/>
      <c r="D412" s="41"/>
      <c r="E412" s="21"/>
      <c r="F412" s="21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A413" s="21"/>
      <c r="B413" s="41"/>
      <c r="C413" s="21"/>
      <c r="D413" s="41"/>
      <c r="E413" s="21"/>
      <c r="F413" s="21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A414" s="21"/>
      <c r="B414" s="41"/>
      <c r="C414" s="21"/>
      <c r="D414" s="41"/>
      <c r="E414" s="21"/>
      <c r="F414" s="21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A415" s="21"/>
      <c r="B415" s="41"/>
      <c r="C415" s="21"/>
      <c r="D415" s="41"/>
      <c r="E415" s="21"/>
      <c r="F415" s="21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A416" s="21"/>
      <c r="B416" s="41"/>
      <c r="C416" s="21"/>
      <c r="D416" s="41"/>
      <c r="E416" s="21"/>
      <c r="F416" s="21"/>
      <c r="G416" s="22"/>
      <c r="H416" s="22"/>
      <c r="I416" s="22"/>
      <c r="J416" s="22"/>
      <c r="K416" s="22"/>
      <c r="L416" s="22"/>
      <c r="M416" s="22"/>
    </row>
    <row r="417" spans="1:13" s="10" customFormat="1" x14ac:dyDescent="0.25">
      <c r="A417" s="21"/>
      <c r="B417" s="41"/>
      <c r="C417" s="21"/>
      <c r="D417" s="41"/>
      <c r="E417" s="21"/>
      <c r="F417" s="21"/>
      <c r="G417" s="22"/>
      <c r="H417" s="22"/>
      <c r="I417" s="22"/>
      <c r="J417" s="22"/>
      <c r="K417" s="22"/>
      <c r="L417" s="22"/>
      <c r="M417" s="22"/>
    </row>
    <row r="418" spans="1:13" s="10" customFormat="1" x14ac:dyDescent="0.25">
      <c r="A418" s="21"/>
      <c r="B418" s="41"/>
      <c r="C418" s="21"/>
      <c r="D418" s="41"/>
      <c r="E418" s="21"/>
      <c r="F418" s="21"/>
      <c r="G418" s="22"/>
      <c r="H418" s="22"/>
      <c r="I418" s="22"/>
      <c r="J418" s="22"/>
      <c r="K418" s="22"/>
      <c r="L418" s="22"/>
      <c r="M418" s="22"/>
    </row>
    <row r="419" spans="1:13" s="10" customFormat="1" x14ac:dyDescent="0.25">
      <c r="A419" s="21"/>
      <c r="B419" s="41"/>
      <c r="C419" s="21"/>
      <c r="D419" s="41"/>
      <c r="E419" s="21"/>
      <c r="F419" s="21"/>
      <c r="G419" s="22"/>
      <c r="H419" s="22"/>
      <c r="I419" s="22"/>
      <c r="J419" s="22"/>
      <c r="K419" s="22"/>
      <c r="L419" s="22"/>
      <c r="M419" s="22"/>
    </row>
    <row r="420" spans="1:13" s="10" customFormat="1" x14ac:dyDescent="0.25">
      <c r="A420" s="21"/>
      <c r="B420" s="41"/>
      <c r="C420" s="21"/>
      <c r="D420" s="41"/>
      <c r="E420" s="21"/>
      <c r="F420" s="21"/>
      <c r="G420" s="22"/>
      <c r="H420" s="22"/>
      <c r="I420" s="22"/>
      <c r="J420" s="22"/>
      <c r="K420" s="22"/>
      <c r="L420" s="22"/>
      <c r="M420" s="22"/>
    </row>
    <row r="421" spans="1:13" s="10" customFormat="1" x14ac:dyDescent="0.25">
      <c r="A421" s="21"/>
      <c r="B421" s="41"/>
      <c r="C421" s="21"/>
      <c r="D421" s="41"/>
      <c r="E421" s="21"/>
      <c r="F421" s="21"/>
      <c r="G421" s="22"/>
      <c r="H421" s="22"/>
      <c r="I421" s="22"/>
      <c r="J421" s="22"/>
      <c r="K421" s="22"/>
      <c r="L421" s="22"/>
      <c r="M421" s="22"/>
    </row>
    <row r="422" spans="1:13" s="10" customFormat="1" x14ac:dyDescent="0.25">
      <c r="A422" s="21"/>
      <c r="B422" s="41"/>
      <c r="C422" s="21"/>
      <c r="D422" s="41"/>
      <c r="E422" s="21"/>
      <c r="F422" s="21"/>
      <c r="G422" s="22"/>
      <c r="H422" s="22"/>
      <c r="I422" s="22"/>
      <c r="J422" s="22"/>
      <c r="K422" s="22"/>
      <c r="L422" s="22"/>
      <c r="M422" s="22"/>
    </row>
    <row r="423" spans="1:13" s="10" customFormat="1" x14ac:dyDescent="0.25">
      <c r="A423" s="21"/>
      <c r="B423" s="41"/>
      <c r="C423" s="21"/>
      <c r="D423" s="41"/>
      <c r="E423" s="21"/>
      <c r="F423" s="21"/>
      <c r="G423" s="22"/>
      <c r="H423" s="22"/>
      <c r="I423" s="22"/>
      <c r="J423" s="22"/>
      <c r="K423" s="22"/>
      <c r="L423" s="22"/>
      <c r="M423" s="22"/>
    </row>
    <row r="424" spans="1:13" s="10" customFormat="1" x14ac:dyDescent="0.25">
      <c r="A424" s="21"/>
      <c r="B424" s="41"/>
      <c r="C424" s="21"/>
      <c r="D424" s="41"/>
      <c r="E424" s="21"/>
      <c r="F424" s="21"/>
      <c r="G424" s="22"/>
      <c r="H424" s="22"/>
      <c r="I424" s="22"/>
      <c r="J424" s="22"/>
      <c r="K424" s="22"/>
      <c r="L424" s="22"/>
      <c r="M424" s="22"/>
    </row>
    <row r="425" spans="1:13" s="10" customFormat="1" x14ac:dyDescent="0.25">
      <c r="A425" s="21"/>
      <c r="B425" s="41"/>
      <c r="C425" s="21"/>
      <c r="D425" s="41"/>
      <c r="E425" s="21"/>
      <c r="F425" s="21"/>
      <c r="G425" s="22"/>
      <c r="H425" s="22"/>
      <c r="I425" s="22"/>
      <c r="J425" s="22"/>
      <c r="K425" s="22"/>
      <c r="L425" s="22"/>
      <c r="M425" s="22"/>
    </row>
    <row r="426" spans="1:13" s="10" customFormat="1" x14ac:dyDescent="0.25">
      <c r="A426" s="21"/>
      <c r="B426" s="41"/>
      <c r="C426" s="21"/>
      <c r="D426" s="41"/>
      <c r="E426" s="21"/>
      <c r="F426" s="21"/>
      <c r="G426" s="22"/>
      <c r="H426" s="22"/>
      <c r="I426" s="22"/>
      <c r="J426" s="22"/>
      <c r="K426" s="22"/>
      <c r="L426" s="22"/>
      <c r="M426" s="22"/>
    </row>
    <row r="427" spans="1:13" s="10" customFormat="1" x14ac:dyDescent="0.25">
      <c r="A427" s="21"/>
      <c r="B427" s="41"/>
      <c r="C427" s="21"/>
      <c r="D427" s="41"/>
      <c r="E427" s="21"/>
      <c r="F427" s="21"/>
      <c r="G427" s="22"/>
      <c r="H427" s="22"/>
      <c r="I427" s="22"/>
      <c r="J427" s="22"/>
      <c r="K427" s="22"/>
      <c r="L427" s="22"/>
      <c r="M427" s="22"/>
    </row>
    <row r="428" spans="1:13" s="10" customFormat="1" x14ac:dyDescent="0.25">
      <c r="A428" s="21"/>
      <c r="B428" s="41"/>
      <c r="C428" s="21"/>
      <c r="D428" s="41"/>
      <c r="E428" s="21"/>
      <c r="F428" s="21"/>
      <c r="G428" s="22"/>
      <c r="H428" s="22"/>
      <c r="I428" s="22"/>
      <c r="J428" s="22"/>
      <c r="K428" s="22"/>
      <c r="L428" s="22"/>
      <c r="M428" s="22"/>
    </row>
    <row r="429" spans="1:13" s="10" customFormat="1" x14ac:dyDescent="0.25">
      <c r="A429" s="21"/>
      <c r="B429" s="41"/>
      <c r="C429" s="21"/>
      <c r="D429" s="41"/>
      <c r="E429" s="21"/>
      <c r="F429" s="21"/>
      <c r="G429" s="22"/>
      <c r="H429" s="22"/>
      <c r="I429" s="22"/>
      <c r="J429" s="22"/>
      <c r="K429" s="22"/>
      <c r="L429" s="22"/>
      <c r="M429" s="22"/>
    </row>
    <row r="430" spans="1:13" s="10" customFormat="1" x14ac:dyDescent="0.25">
      <c r="A430" s="21"/>
      <c r="B430" s="41"/>
      <c r="C430" s="21"/>
      <c r="D430" s="41"/>
      <c r="E430" s="21"/>
      <c r="F430" s="21"/>
      <c r="G430" s="22"/>
      <c r="H430" s="22"/>
      <c r="I430" s="22"/>
      <c r="J430" s="22"/>
      <c r="K430" s="22"/>
      <c r="L430" s="22"/>
      <c r="M430" s="22"/>
    </row>
    <row r="431" spans="1:13" s="10" customFormat="1" x14ac:dyDescent="0.25">
      <c r="A431" s="21"/>
      <c r="B431" s="41"/>
      <c r="C431" s="21"/>
      <c r="D431" s="41"/>
      <c r="E431" s="21"/>
      <c r="F431" s="21"/>
      <c r="G431" s="22"/>
      <c r="H431" s="22"/>
      <c r="I431" s="22"/>
      <c r="J431" s="22"/>
      <c r="K431" s="22"/>
      <c r="L431" s="22"/>
      <c r="M431" s="22"/>
    </row>
    <row r="432" spans="1:13" s="10" customFormat="1" x14ac:dyDescent="0.25">
      <c r="A432" s="21"/>
      <c r="B432" s="41"/>
      <c r="C432" s="21"/>
      <c r="D432" s="41"/>
      <c r="E432" s="21"/>
      <c r="F432" s="21"/>
      <c r="G432" s="22"/>
      <c r="H432" s="22"/>
      <c r="I432" s="22"/>
      <c r="J432" s="22"/>
      <c r="K432" s="22"/>
      <c r="L432" s="22"/>
      <c r="M432" s="22"/>
    </row>
    <row r="433" spans="1:13" s="10" customFormat="1" x14ac:dyDescent="0.25">
      <c r="A433" s="21"/>
      <c r="B433" s="41"/>
      <c r="C433" s="21"/>
      <c r="D433" s="41"/>
      <c r="E433" s="21"/>
      <c r="F433" s="21"/>
      <c r="G433" s="22"/>
      <c r="H433" s="22"/>
      <c r="I433" s="22"/>
      <c r="J433" s="22"/>
      <c r="K433" s="22"/>
      <c r="L433" s="22"/>
      <c r="M433" s="22"/>
    </row>
    <row r="434" spans="1:13" s="10" customFormat="1" x14ac:dyDescent="0.25">
      <c r="A434" s="21"/>
      <c r="B434" s="41"/>
      <c r="C434" s="21"/>
      <c r="D434" s="41"/>
      <c r="E434" s="21"/>
      <c r="F434" s="21"/>
      <c r="G434" s="22"/>
      <c r="H434" s="22"/>
      <c r="I434" s="22"/>
      <c r="J434" s="22"/>
      <c r="K434" s="22"/>
      <c r="L434" s="22"/>
      <c r="M434" s="22"/>
    </row>
    <row r="435" spans="1:13" s="10" customFormat="1" x14ac:dyDescent="0.25">
      <c r="A435" s="21"/>
      <c r="B435" s="41"/>
      <c r="C435" s="21"/>
      <c r="D435" s="41"/>
      <c r="E435" s="21"/>
      <c r="F435" s="21"/>
      <c r="G435" s="22"/>
      <c r="H435" s="22"/>
      <c r="I435" s="22"/>
      <c r="J435" s="22"/>
      <c r="K435" s="22"/>
      <c r="L435" s="22"/>
      <c r="M435" s="22"/>
    </row>
    <row r="436" spans="1:13" s="10" customFormat="1" x14ac:dyDescent="0.25">
      <c r="A436" s="21"/>
      <c r="B436" s="41"/>
      <c r="C436" s="21"/>
      <c r="D436" s="41"/>
      <c r="E436" s="21"/>
      <c r="F436" s="21"/>
      <c r="G436" s="22"/>
      <c r="H436" s="22"/>
      <c r="I436" s="22"/>
      <c r="J436" s="22"/>
      <c r="K436" s="22"/>
      <c r="L436" s="22"/>
      <c r="M436" s="22"/>
    </row>
    <row r="437" spans="1:13" s="10" customFormat="1" x14ac:dyDescent="0.25">
      <c r="A437" s="21"/>
      <c r="B437" s="41"/>
      <c r="C437" s="21"/>
      <c r="D437" s="41"/>
      <c r="E437" s="21"/>
      <c r="F437" s="21"/>
      <c r="G437" s="22"/>
      <c r="H437" s="22"/>
      <c r="I437" s="22"/>
      <c r="J437" s="22"/>
      <c r="K437" s="22"/>
      <c r="L437" s="22"/>
      <c r="M437" s="22"/>
    </row>
    <row r="438" spans="1:13" s="10" customFormat="1" x14ac:dyDescent="0.25">
      <c r="A438" s="21"/>
      <c r="B438" s="41"/>
      <c r="C438" s="21"/>
      <c r="D438" s="41"/>
      <c r="E438" s="21"/>
      <c r="F438" s="21"/>
      <c r="G438" s="22"/>
      <c r="H438" s="22"/>
      <c r="I438" s="22"/>
      <c r="J438" s="22"/>
      <c r="K438" s="22"/>
      <c r="L438" s="22"/>
      <c r="M438" s="22"/>
    </row>
    <row r="439" spans="1:13" s="10" customFormat="1" x14ac:dyDescent="0.25">
      <c r="A439" s="21"/>
      <c r="B439" s="41"/>
      <c r="C439" s="21"/>
      <c r="D439" s="41"/>
      <c r="E439" s="21"/>
      <c r="F439" s="21"/>
      <c r="G439" s="22"/>
      <c r="H439" s="22"/>
      <c r="I439" s="22"/>
      <c r="J439" s="22"/>
      <c r="K439" s="22"/>
      <c r="L439" s="22"/>
      <c r="M439" s="22"/>
    </row>
    <row r="440" spans="1:13" s="10" customFormat="1" x14ac:dyDescent="0.25">
      <c r="A440" s="21"/>
      <c r="B440" s="41"/>
      <c r="C440" s="21"/>
      <c r="D440" s="41"/>
      <c r="E440" s="21"/>
      <c r="F440" s="21"/>
      <c r="G440" s="22"/>
      <c r="H440" s="22"/>
      <c r="I440" s="22"/>
      <c r="J440" s="22"/>
      <c r="K440" s="22"/>
      <c r="L440" s="22"/>
      <c r="M440" s="22"/>
    </row>
    <row r="441" spans="1:13" s="10" customFormat="1" x14ac:dyDescent="0.25">
      <c r="A441" s="21"/>
      <c r="B441" s="41"/>
      <c r="C441" s="21"/>
      <c r="D441" s="41"/>
      <c r="E441" s="21"/>
      <c r="F441" s="21"/>
      <c r="G441" s="22"/>
      <c r="H441" s="22"/>
      <c r="I441" s="22"/>
      <c r="J441" s="22"/>
      <c r="K441" s="22"/>
      <c r="L441" s="22"/>
      <c r="M441" s="22"/>
    </row>
    <row r="442" spans="1:13" s="10" customFormat="1" x14ac:dyDescent="0.25">
      <c r="A442" s="21"/>
      <c r="B442" s="41"/>
      <c r="C442" s="21"/>
      <c r="D442" s="41"/>
      <c r="E442" s="21"/>
      <c r="F442" s="21"/>
      <c r="G442" s="22"/>
      <c r="H442" s="22"/>
      <c r="I442" s="22"/>
      <c r="J442" s="22"/>
      <c r="K442" s="22"/>
      <c r="L442" s="22"/>
      <c r="M442" s="22"/>
    </row>
    <row r="443" spans="1:13" s="10" customFormat="1" x14ac:dyDescent="0.25">
      <c r="A443" s="21"/>
      <c r="B443" s="41"/>
      <c r="C443" s="21"/>
      <c r="D443" s="41"/>
      <c r="E443" s="21"/>
      <c r="F443" s="21"/>
      <c r="G443" s="22"/>
      <c r="H443" s="22"/>
      <c r="I443" s="22"/>
      <c r="J443" s="22"/>
      <c r="K443" s="22"/>
      <c r="L443" s="22"/>
      <c r="M443" s="22"/>
    </row>
    <row r="444" spans="1:13" s="10" customFormat="1" x14ac:dyDescent="0.25">
      <c r="A444" s="21"/>
      <c r="B444" s="41"/>
      <c r="C444" s="21"/>
      <c r="D444" s="41"/>
      <c r="E444" s="21"/>
      <c r="F444" s="21"/>
      <c r="G444" s="22"/>
      <c r="H444" s="22"/>
      <c r="I444" s="22"/>
      <c r="J444" s="22"/>
      <c r="K444" s="22"/>
      <c r="L444" s="22"/>
      <c r="M444" s="22"/>
    </row>
    <row r="445" spans="1:13" s="10" customFormat="1" x14ac:dyDescent="0.25">
      <c r="A445" s="21"/>
      <c r="B445" s="41"/>
      <c r="C445" s="21"/>
      <c r="D445" s="41"/>
      <c r="E445" s="21"/>
      <c r="F445" s="21"/>
      <c r="G445" s="22"/>
      <c r="H445" s="22"/>
      <c r="I445" s="22"/>
      <c r="J445" s="22"/>
      <c r="K445" s="22"/>
      <c r="L445" s="22"/>
      <c r="M445" s="22"/>
    </row>
    <row r="446" spans="1:13" s="10" customFormat="1" x14ac:dyDescent="0.25">
      <c r="A446" s="21"/>
      <c r="B446" s="41"/>
      <c r="C446" s="21"/>
      <c r="D446" s="41"/>
      <c r="E446" s="21"/>
      <c r="F446" s="21"/>
      <c r="G446" s="22"/>
      <c r="H446" s="22"/>
      <c r="I446" s="22"/>
      <c r="J446" s="22"/>
      <c r="K446" s="22"/>
      <c r="L446" s="22"/>
      <c r="M446" s="22"/>
    </row>
    <row r="447" spans="1:13" s="10" customFormat="1" x14ac:dyDescent="0.25">
      <c r="A447" s="21"/>
      <c r="B447" s="41"/>
      <c r="C447" s="21"/>
      <c r="D447" s="41"/>
      <c r="E447" s="21"/>
      <c r="F447" s="21"/>
      <c r="G447" s="22"/>
      <c r="H447" s="22"/>
      <c r="I447" s="22"/>
      <c r="J447" s="22"/>
      <c r="K447" s="22"/>
      <c r="L447" s="22"/>
      <c r="M447" s="22"/>
    </row>
    <row r="448" spans="1:13" s="10" customFormat="1" x14ac:dyDescent="0.25">
      <c r="A448" s="21"/>
      <c r="B448" s="41"/>
      <c r="C448" s="21"/>
      <c r="D448" s="41"/>
      <c r="E448" s="21"/>
      <c r="F448" s="21"/>
      <c r="G448" s="22"/>
      <c r="H448" s="22"/>
      <c r="I448" s="22"/>
      <c r="J448" s="22"/>
      <c r="K448" s="22"/>
      <c r="L448" s="22"/>
      <c r="M448" s="22"/>
    </row>
    <row r="449" spans="1:13" s="10" customFormat="1" x14ac:dyDescent="0.25">
      <c r="A449" s="21"/>
      <c r="B449" s="41"/>
      <c r="C449" s="21"/>
      <c r="D449" s="41"/>
      <c r="E449" s="21"/>
      <c r="F449" s="21"/>
      <c r="G449" s="22"/>
      <c r="H449" s="22"/>
      <c r="I449" s="22"/>
      <c r="J449" s="22"/>
      <c r="K449" s="22"/>
      <c r="L449" s="22"/>
      <c r="M449" s="22"/>
    </row>
    <row r="450" spans="1:13" s="10" customFormat="1" x14ac:dyDescent="0.25">
      <c r="A450" s="21"/>
      <c r="B450" s="41"/>
      <c r="C450" s="21"/>
      <c r="D450" s="41"/>
      <c r="E450" s="21"/>
      <c r="F450" s="21"/>
      <c r="G450" s="22"/>
      <c r="H450" s="22"/>
      <c r="I450" s="22"/>
      <c r="J450" s="22"/>
      <c r="K450" s="22"/>
      <c r="L450" s="22"/>
      <c r="M450" s="22"/>
    </row>
    <row r="451" spans="1:13" s="10" customFormat="1" x14ac:dyDescent="0.25">
      <c r="A451" s="21"/>
      <c r="B451" s="41"/>
      <c r="C451" s="21"/>
      <c r="D451" s="41"/>
      <c r="E451" s="21"/>
      <c r="F451" s="21"/>
      <c r="G451" s="22"/>
      <c r="H451" s="22"/>
      <c r="I451" s="22"/>
      <c r="J451" s="22"/>
      <c r="K451" s="22"/>
      <c r="L451" s="22"/>
      <c r="M451" s="22"/>
    </row>
    <row r="452" spans="1:13" s="10" customFormat="1" x14ac:dyDescent="0.25">
      <c r="A452" s="21"/>
      <c r="B452" s="41"/>
      <c r="C452" s="21"/>
      <c r="D452" s="41"/>
      <c r="E452" s="21"/>
      <c r="F452" s="21"/>
      <c r="G452" s="22"/>
      <c r="H452" s="22"/>
      <c r="I452" s="22"/>
      <c r="J452" s="22"/>
      <c r="K452" s="22"/>
      <c r="L452" s="22"/>
      <c r="M452" s="22"/>
    </row>
    <row r="453" spans="1:13" s="10" customFormat="1" x14ac:dyDescent="0.25">
      <c r="A453" s="21"/>
      <c r="B453" s="41"/>
      <c r="C453" s="21"/>
      <c r="D453" s="41"/>
      <c r="E453" s="21"/>
      <c r="F453" s="21"/>
      <c r="G453" s="22"/>
      <c r="H453" s="22"/>
      <c r="I453" s="22"/>
      <c r="J453" s="22"/>
      <c r="K453" s="22"/>
      <c r="L453" s="22"/>
      <c r="M453" s="22"/>
    </row>
    <row r="454" spans="1:13" s="10" customFormat="1" x14ac:dyDescent="0.25">
      <c r="A454" s="21"/>
      <c r="B454" s="41"/>
      <c r="C454" s="21"/>
      <c r="D454" s="41"/>
      <c r="E454" s="21"/>
      <c r="F454" s="21"/>
      <c r="G454" s="22"/>
      <c r="H454" s="22"/>
      <c r="I454" s="22"/>
      <c r="J454" s="22"/>
      <c r="K454" s="22"/>
      <c r="L454" s="22"/>
      <c r="M454" s="22"/>
    </row>
    <row r="455" spans="1:13" s="10" customFormat="1" x14ac:dyDescent="0.25">
      <c r="A455" s="21"/>
      <c r="B455" s="41"/>
      <c r="C455" s="21"/>
      <c r="D455" s="41"/>
      <c r="E455" s="21"/>
      <c r="F455" s="21"/>
      <c r="G455" s="22"/>
      <c r="H455" s="22"/>
      <c r="I455" s="22"/>
      <c r="J455" s="22"/>
      <c r="K455" s="22"/>
      <c r="L455" s="22"/>
      <c r="M455" s="22"/>
    </row>
    <row r="456" spans="1:13" s="10" customFormat="1" x14ac:dyDescent="0.25">
      <c r="A456" s="21"/>
      <c r="B456" s="41"/>
      <c r="C456" s="21"/>
      <c r="D456" s="41"/>
      <c r="E456" s="21"/>
      <c r="F456" s="21"/>
      <c r="G456" s="22"/>
      <c r="H456" s="22"/>
      <c r="I456" s="22"/>
      <c r="J456" s="22"/>
      <c r="K456" s="22"/>
      <c r="L456" s="22"/>
      <c r="M456" s="22"/>
    </row>
    <row r="457" spans="1:13" s="10" customFormat="1" x14ac:dyDescent="0.25">
      <c r="A457" s="21"/>
      <c r="B457" s="41"/>
      <c r="C457" s="21"/>
      <c r="D457" s="41"/>
      <c r="E457" s="21"/>
      <c r="F457" s="21"/>
      <c r="G457" s="22"/>
      <c r="H457" s="22"/>
      <c r="I457" s="22"/>
      <c r="J457" s="22"/>
      <c r="K457" s="22"/>
      <c r="L457" s="22"/>
      <c r="M457" s="22"/>
    </row>
    <row r="458" spans="1:13" s="10" customFormat="1" x14ac:dyDescent="0.25">
      <c r="A458" s="21"/>
      <c r="B458" s="41"/>
      <c r="C458" s="21"/>
      <c r="D458" s="41"/>
      <c r="E458" s="21"/>
      <c r="F458" s="21"/>
      <c r="G458" s="22"/>
      <c r="H458" s="22"/>
      <c r="I458" s="22"/>
      <c r="J458" s="22"/>
      <c r="K458" s="22"/>
      <c r="L458" s="22"/>
      <c r="M458" s="22"/>
    </row>
    <row r="459" spans="1:13" s="10" customFormat="1" x14ac:dyDescent="0.25">
      <c r="A459" s="21"/>
      <c r="B459" s="41"/>
      <c r="C459" s="21"/>
      <c r="D459" s="41"/>
      <c r="E459" s="21"/>
      <c r="F459" s="21"/>
      <c r="G459" s="22"/>
      <c r="H459" s="22"/>
      <c r="I459" s="22"/>
      <c r="J459" s="22"/>
      <c r="K459" s="22"/>
      <c r="L459" s="22"/>
      <c r="M459" s="22"/>
    </row>
    <row r="460" spans="1:13" s="10" customFormat="1" x14ac:dyDescent="0.25">
      <c r="A460" s="21"/>
      <c r="B460" s="41"/>
      <c r="C460" s="21"/>
      <c r="D460" s="41"/>
      <c r="E460" s="21"/>
      <c r="F460" s="21"/>
      <c r="G460" s="22"/>
      <c r="H460" s="22"/>
      <c r="I460" s="22"/>
      <c r="J460" s="22"/>
      <c r="K460" s="22"/>
      <c r="L460" s="22"/>
      <c r="M460" s="22"/>
    </row>
    <row r="461" spans="1:13" s="10" customFormat="1" x14ac:dyDescent="0.25">
      <c r="A461" s="21"/>
      <c r="B461" s="41"/>
      <c r="C461" s="21"/>
      <c r="D461" s="41"/>
      <c r="E461" s="21"/>
      <c r="F461" s="21"/>
      <c r="G461" s="22"/>
      <c r="H461" s="22"/>
      <c r="I461" s="22"/>
      <c r="J461" s="22"/>
      <c r="K461" s="22"/>
      <c r="L461" s="22"/>
      <c r="M461" s="22"/>
    </row>
    <row r="462" spans="1:13" s="10" customFormat="1" x14ac:dyDescent="0.25">
      <c r="A462" s="21"/>
      <c r="B462" s="41"/>
      <c r="C462" s="21"/>
      <c r="D462" s="41"/>
      <c r="E462" s="21"/>
      <c r="F462" s="21"/>
      <c r="G462" s="22"/>
      <c r="H462" s="22"/>
      <c r="I462" s="22"/>
      <c r="J462" s="22"/>
      <c r="K462" s="22"/>
      <c r="L462" s="22"/>
      <c r="M462" s="22"/>
    </row>
    <row r="463" spans="1:13" s="10" customFormat="1" x14ac:dyDescent="0.25">
      <c r="A463" s="21"/>
      <c r="B463" s="41"/>
      <c r="C463" s="21"/>
      <c r="D463" s="41"/>
      <c r="E463" s="21"/>
      <c r="F463" s="21"/>
      <c r="G463" s="22"/>
      <c r="H463" s="22"/>
      <c r="I463" s="22"/>
      <c r="J463" s="22"/>
      <c r="K463" s="22"/>
      <c r="L463" s="22"/>
      <c r="M463" s="22"/>
    </row>
    <row r="464" spans="1:13" s="10" customFormat="1" x14ac:dyDescent="0.25">
      <c r="A464" s="21"/>
      <c r="B464" s="41"/>
      <c r="C464" s="21"/>
      <c r="D464" s="41"/>
      <c r="E464" s="21"/>
      <c r="F464" s="21"/>
      <c r="G464" s="22"/>
      <c r="H464" s="22"/>
      <c r="I464" s="22"/>
      <c r="J464" s="22"/>
      <c r="K464" s="22"/>
      <c r="L464" s="22"/>
      <c r="M464" s="22"/>
    </row>
    <row r="465" spans="1:13" s="10" customFormat="1" x14ac:dyDescent="0.25">
      <c r="A465" s="21"/>
      <c r="B465" s="41"/>
      <c r="C465" s="21"/>
      <c r="D465" s="41"/>
      <c r="E465" s="21"/>
      <c r="F465" s="21"/>
      <c r="G465" s="22"/>
      <c r="H465" s="22"/>
      <c r="I465" s="22"/>
      <c r="J465" s="22"/>
      <c r="K465" s="22"/>
      <c r="L465" s="22"/>
      <c r="M465" s="22"/>
    </row>
    <row r="466" spans="1:13" s="10" customFormat="1" x14ac:dyDescent="0.25">
      <c r="A466" s="21"/>
      <c r="B466" s="41"/>
      <c r="C466" s="21"/>
      <c r="D466" s="41"/>
      <c r="E466" s="21"/>
      <c r="F466" s="21"/>
      <c r="G466" s="22"/>
      <c r="H466" s="22"/>
      <c r="I466" s="22"/>
      <c r="J466" s="22"/>
      <c r="K466" s="22"/>
      <c r="L466" s="22"/>
      <c r="M466" s="22"/>
    </row>
    <row r="467" spans="1:13" s="10" customFormat="1" x14ac:dyDescent="0.25">
      <c r="A467" s="21"/>
      <c r="B467" s="41"/>
      <c r="C467" s="21"/>
      <c r="D467" s="41"/>
      <c r="E467" s="21"/>
      <c r="F467" s="21"/>
      <c r="G467" s="22"/>
      <c r="H467" s="22"/>
      <c r="I467" s="22"/>
      <c r="J467" s="22"/>
      <c r="K467" s="22"/>
      <c r="L467" s="22"/>
      <c r="M467" s="22"/>
    </row>
    <row r="468" spans="1:13" s="10" customFormat="1" x14ac:dyDescent="0.25">
      <c r="A468" s="21"/>
      <c r="B468" s="41"/>
      <c r="C468" s="21"/>
      <c r="D468" s="41"/>
      <c r="E468" s="21"/>
      <c r="F468" s="21"/>
      <c r="G468" s="22"/>
      <c r="H468" s="22"/>
      <c r="I468" s="22"/>
      <c r="J468" s="22"/>
      <c r="K468" s="22"/>
      <c r="L468" s="22"/>
      <c r="M468" s="22"/>
    </row>
    <row r="469" spans="1:13" s="10" customFormat="1" x14ac:dyDescent="0.25">
      <c r="A469" s="21"/>
      <c r="B469" s="41"/>
      <c r="C469" s="21"/>
      <c r="D469" s="41"/>
      <c r="E469" s="21"/>
      <c r="F469" s="21"/>
      <c r="G469" s="22"/>
      <c r="H469" s="22"/>
      <c r="I469" s="22"/>
      <c r="J469" s="22"/>
      <c r="K469" s="22"/>
      <c r="L469" s="22"/>
      <c r="M469" s="22"/>
    </row>
    <row r="470" spans="1:13" s="10" customFormat="1" x14ac:dyDescent="0.25">
      <c r="A470" s="21"/>
      <c r="B470" s="41"/>
      <c r="C470" s="21"/>
      <c r="D470" s="41"/>
      <c r="E470" s="21"/>
      <c r="F470" s="21"/>
      <c r="G470" s="22"/>
      <c r="H470" s="22"/>
      <c r="I470" s="22"/>
      <c r="J470" s="22"/>
      <c r="K470" s="22"/>
      <c r="L470" s="22"/>
      <c r="M470" s="22"/>
    </row>
    <row r="471" spans="1:13" s="10" customFormat="1" x14ac:dyDescent="0.25">
      <c r="A471" s="21"/>
      <c r="B471" s="41"/>
      <c r="C471" s="21"/>
      <c r="D471" s="41"/>
      <c r="E471" s="21"/>
      <c r="F471" s="21"/>
      <c r="G471" s="22"/>
      <c r="H471" s="22"/>
      <c r="I471" s="22"/>
      <c r="J471" s="22"/>
      <c r="K471" s="22"/>
      <c r="L471" s="22"/>
      <c r="M471" s="22"/>
    </row>
    <row r="472" spans="1:13" s="10" customFormat="1" x14ac:dyDescent="0.25">
      <c r="A472" s="21"/>
      <c r="B472" s="41"/>
      <c r="C472" s="21"/>
      <c r="D472" s="41"/>
      <c r="E472" s="21"/>
      <c r="F472" s="21"/>
      <c r="G472" s="22"/>
      <c r="H472" s="22"/>
      <c r="I472" s="22"/>
      <c r="J472" s="22"/>
      <c r="K472" s="22"/>
      <c r="L472" s="22"/>
      <c r="M472" s="22"/>
    </row>
    <row r="473" spans="1:13" s="10" customFormat="1" x14ac:dyDescent="0.25">
      <c r="A473" s="21"/>
      <c r="B473" s="41"/>
      <c r="C473" s="21"/>
      <c r="D473" s="41"/>
      <c r="E473" s="21"/>
      <c r="F473" s="21"/>
      <c r="G473" s="22"/>
      <c r="H473" s="22"/>
      <c r="I473" s="22"/>
      <c r="J473" s="22"/>
      <c r="K473" s="22"/>
      <c r="L473" s="22"/>
      <c r="M473" s="22"/>
    </row>
    <row r="474" spans="1:13" s="10" customFormat="1" x14ac:dyDescent="0.25">
      <c r="A474" s="21"/>
      <c r="B474" s="41"/>
      <c r="C474" s="21"/>
      <c r="D474" s="41"/>
      <c r="E474" s="21"/>
      <c r="F474" s="21"/>
      <c r="G474" s="22"/>
      <c r="H474" s="22"/>
      <c r="I474" s="22"/>
      <c r="J474" s="22"/>
      <c r="K474" s="22"/>
      <c r="L474" s="22"/>
      <c r="M474" s="22"/>
    </row>
    <row r="475" spans="1:13" s="10" customFormat="1" x14ac:dyDescent="0.25">
      <c r="A475" s="21"/>
      <c r="B475" s="41"/>
      <c r="C475" s="21"/>
      <c r="D475" s="41"/>
      <c r="E475" s="21"/>
      <c r="F475" s="21"/>
      <c r="G475" s="22"/>
      <c r="H475" s="22"/>
      <c r="I475" s="22"/>
      <c r="J475" s="22"/>
      <c r="K475" s="22"/>
      <c r="L475" s="22"/>
      <c r="M475" s="22"/>
    </row>
    <row r="476" spans="1:13" s="10" customFormat="1" x14ac:dyDescent="0.25">
      <c r="A476" s="21"/>
      <c r="B476" s="41"/>
      <c r="C476" s="21"/>
      <c r="D476" s="41"/>
      <c r="E476" s="21"/>
      <c r="F476" s="21"/>
      <c r="G476" s="22"/>
      <c r="H476" s="22"/>
      <c r="I476" s="22"/>
      <c r="J476" s="22"/>
      <c r="K476" s="22"/>
      <c r="L476" s="22"/>
      <c r="M476" s="22"/>
    </row>
    <row r="477" spans="1:13" s="10" customFormat="1" x14ac:dyDescent="0.25">
      <c r="A477" s="21"/>
      <c r="B477" s="41"/>
      <c r="C477" s="21"/>
      <c r="D477" s="41"/>
      <c r="E477" s="21"/>
      <c r="F477" s="21"/>
      <c r="G477" s="22"/>
      <c r="H477" s="22"/>
      <c r="I477" s="22"/>
      <c r="J477" s="22"/>
      <c r="K477" s="22"/>
      <c r="L477" s="22"/>
      <c r="M477" s="22"/>
    </row>
    <row r="478" spans="1:13" s="10" customFormat="1" x14ac:dyDescent="0.25">
      <c r="A478" s="21"/>
      <c r="B478" s="41"/>
      <c r="C478" s="21"/>
      <c r="D478" s="41"/>
      <c r="E478" s="21"/>
      <c r="F478" s="21"/>
      <c r="G478" s="22"/>
      <c r="H478" s="22"/>
      <c r="I478" s="22"/>
      <c r="J478" s="22"/>
      <c r="K478" s="22"/>
      <c r="L478" s="22"/>
      <c r="M478" s="22"/>
    </row>
    <row r="479" spans="1:13" s="10" customFormat="1" x14ac:dyDescent="0.25">
      <c r="A479" s="21"/>
      <c r="B479" s="41"/>
      <c r="C479" s="21"/>
      <c r="D479" s="41"/>
      <c r="E479" s="21"/>
      <c r="F479" s="21"/>
      <c r="G479" s="22"/>
      <c r="H479" s="22"/>
      <c r="I479" s="22"/>
      <c r="J479" s="22"/>
      <c r="K479" s="22"/>
      <c r="L479" s="22"/>
      <c r="M479" s="22"/>
    </row>
    <row r="480" spans="1:13" s="10" customFormat="1" x14ac:dyDescent="0.25">
      <c r="A480" s="21"/>
      <c r="B480" s="41"/>
      <c r="C480" s="21"/>
      <c r="D480" s="41"/>
      <c r="E480" s="21"/>
      <c r="F480" s="21"/>
      <c r="G480" s="22"/>
      <c r="H480" s="22"/>
      <c r="I480" s="22"/>
      <c r="J480" s="22"/>
      <c r="K480" s="22"/>
      <c r="L480" s="22"/>
      <c r="M480" s="22"/>
    </row>
    <row r="481" spans="1:13" s="10" customFormat="1" x14ac:dyDescent="0.25">
      <c r="A481" s="21"/>
      <c r="B481" s="41"/>
      <c r="C481" s="21"/>
      <c r="D481" s="41"/>
      <c r="E481" s="21"/>
      <c r="F481" s="21"/>
      <c r="G481" s="22"/>
      <c r="H481" s="22"/>
      <c r="I481" s="22"/>
      <c r="J481" s="22"/>
      <c r="K481" s="22"/>
      <c r="L481" s="22"/>
      <c r="M481" s="22"/>
    </row>
    <row r="482" spans="1:13" s="10" customFormat="1" x14ac:dyDescent="0.25">
      <c r="A482" s="21"/>
      <c r="B482" s="41"/>
      <c r="C482" s="21"/>
      <c r="D482" s="41"/>
      <c r="E482" s="21"/>
      <c r="F482" s="21"/>
      <c r="G482" s="22"/>
      <c r="H482" s="22"/>
      <c r="I482" s="22"/>
      <c r="J482" s="22"/>
      <c r="K482" s="22"/>
      <c r="L482" s="22"/>
      <c r="M482" s="22"/>
    </row>
    <row r="483" spans="1:13" s="10" customFormat="1" x14ac:dyDescent="0.25">
      <c r="A483" s="21"/>
      <c r="B483" s="41"/>
      <c r="C483" s="21"/>
      <c r="D483" s="41"/>
      <c r="E483" s="21"/>
      <c r="F483" s="21"/>
      <c r="G483" s="22"/>
      <c r="H483" s="22"/>
      <c r="I483" s="22"/>
      <c r="J483" s="22"/>
      <c r="K483" s="22"/>
      <c r="L483" s="22"/>
      <c r="M483" s="22"/>
    </row>
    <row r="484" spans="1:13" s="10" customFormat="1" x14ac:dyDescent="0.25">
      <c r="A484" s="21"/>
      <c r="B484" s="41"/>
      <c r="C484" s="21"/>
      <c r="D484" s="41"/>
      <c r="E484" s="21"/>
      <c r="F484" s="21"/>
      <c r="G484" s="22"/>
      <c r="H484" s="22"/>
      <c r="I484" s="22"/>
      <c r="J484" s="22"/>
      <c r="K484" s="22"/>
      <c r="L484" s="22"/>
      <c r="M484" s="22"/>
    </row>
    <row r="485" spans="1:13" s="10" customFormat="1" x14ac:dyDescent="0.25">
      <c r="A485" s="21"/>
      <c r="B485" s="41"/>
      <c r="C485" s="21"/>
      <c r="D485" s="41"/>
      <c r="E485" s="21"/>
      <c r="F485" s="21"/>
      <c r="G485" s="22"/>
      <c r="H485" s="22"/>
      <c r="I485" s="22"/>
      <c r="J485" s="22"/>
      <c r="K485" s="22"/>
      <c r="L485" s="22"/>
      <c r="M485" s="22"/>
    </row>
    <row r="486" spans="1:13" s="10" customFormat="1" x14ac:dyDescent="0.25">
      <c r="A486" s="21"/>
      <c r="B486" s="41"/>
      <c r="C486" s="21"/>
      <c r="D486" s="41"/>
      <c r="E486" s="21"/>
      <c r="F486" s="21"/>
      <c r="G486" s="22"/>
      <c r="H486" s="22"/>
      <c r="I486" s="22"/>
      <c r="J486" s="22"/>
      <c r="K486" s="22"/>
      <c r="L486" s="22"/>
      <c r="M486" s="22"/>
    </row>
    <row r="487" spans="1:13" s="10" customFormat="1" x14ac:dyDescent="0.25">
      <c r="A487" s="21"/>
      <c r="B487" s="41"/>
      <c r="C487" s="21"/>
      <c r="D487" s="41"/>
      <c r="E487" s="21"/>
      <c r="F487" s="21"/>
      <c r="G487" s="22"/>
      <c r="H487" s="22"/>
      <c r="I487" s="22"/>
      <c r="J487" s="22"/>
      <c r="K487" s="22"/>
      <c r="L487" s="22"/>
      <c r="M487" s="22"/>
    </row>
    <row r="488" spans="1:13" s="10" customFormat="1" x14ac:dyDescent="0.25">
      <c r="A488" s="21"/>
      <c r="B488" s="41"/>
      <c r="C488" s="21"/>
      <c r="D488" s="41"/>
      <c r="E488" s="21"/>
      <c r="F488" s="21"/>
      <c r="G488" s="22"/>
      <c r="H488" s="22"/>
      <c r="I488" s="22"/>
      <c r="J488" s="22"/>
      <c r="K488" s="22"/>
      <c r="L488" s="22"/>
      <c r="M488" s="22"/>
    </row>
    <row r="489" spans="1:13" s="10" customFormat="1" ht="24.75" customHeight="1" x14ac:dyDescent="0.25">
      <c r="A489" s="21"/>
      <c r="B489" s="41"/>
      <c r="C489" s="21"/>
      <c r="D489" s="41"/>
      <c r="E489" s="21"/>
      <c r="F489" s="21"/>
      <c r="G489" s="22"/>
      <c r="H489" s="22"/>
      <c r="I489" s="22"/>
      <c r="J489" s="22"/>
      <c r="K489" s="22"/>
      <c r="L489" s="22"/>
      <c r="M489" s="22"/>
    </row>
    <row r="490" spans="1:13" s="10" customFormat="1" x14ac:dyDescent="0.25">
      <c r="A490" s="21"/>
      <c r="B490" s="41"/>
      <c r="C490" s="21"/>
      <c r="D490" s="41"/>
      <c r="E490" s="21"/>
      <c r="F490" s="21"/>
      <c r="G490" s="22"/>
      <c r="H490" s="22"/>
      <c r="I490" s="22"/>
      <c r="J490" s="22"/>
      <c r="K490" s="22"/>
      <c r="L490" s="22"/>
      <c r="M490" s="22"/>
    </row>
    <row r="491" spans="1:13" s="10" customFormat="1" ht="15.75" x14ac:dyDescent="0.25">
      <c r="A491" s="19"/>
      <c r="B491" s="44"/>
      <c r="C491" s="19"/>
      <c r="D491" s="44"/>
      <c r="E491" s="19"/>
      <c r="F491" s="19"/>
      <c r="G491" s="20"/>
      <c r="H491" s="20"/>
      <c r="I491" s="20"/>
      <c r="J491" s="20"/>
      <c r="K491" s="20"/>
      <c r="L491" s="20"/>
      <c r="M491" s="20"/>
    </row>
    <row r="492" spans="1:13" s="10" customFormat="1" x14ac:dyDescent="0.25">
      <c r="B492" s="45"/>
      <c r="D492" s="45"/>
      <c r="G492" s="22"/>
      <c r="H492" s="22"/>
      <c r="I492" s="22"/>
      <c r="J492" s="22"/>
      <c r="K492" s="22"/>
      <c r="L492" s="22"/>
      <c r="M492" s="22"/>
    </row>
    <row r="493" spans="1:13" s="10" customFormat="1" x14ac:dyDescent="0.25">
      <c r="B493" s="45"/>
      <c r="D493" s="45"/>
      <c r="G493" s="22"/>
      <c r="H493" s="22"/>
      <c r="I493" s="22"/>
      <c r="J493" s="22"/>
      <c r="K493" s="22"/>
      <c r="L493" s="22"/>
      <c r="M493" s="22"/>
    </row>
    <row r="494" spans="1:13" s="10" customFormat="1" x14ac:dyDescent="0.25">
      <c r="B494" s="45"/>
      <c r="D494" s="45"/>
      <c r="G494" s="22"/>
      <c r="H494" s="22"/>
      <c r="I494" s="22"/>
      <c r="J494" s="22"/>
      <c r="K494" s="22"/>
      <c r="L494" s="22"/>
      <c r="M494" s="22"/>
    </row>
    <row r="495" spans="1:13" s="10" customFormat="1" x14ac:dyDescent="0.25">
      <c r="B495" s="45"/>
      <c r="D495" s="45"/>
      <c r="G495" s="22"/>
      <c r="H495" s="22"/>
      <c r="I495" s="22"/>
      <c r="J495" s="22"/>
      <c r="K495" s="22"/>
      <c r="L495" s="22"/>
      <c r="M495" s="22"/>
    </row>
    <row r="496" spans="1:13" s="10" customFormat="1" x14ac:dyDescent="0.25">
      <c r="B496" s="45"/>
      <c r="D496" s="45"/>
      <c r="G496" s="22"/>
      <c r="H496" s="22"/>
      <c r="I496" s="22"/>
      <c r="J496" s="22"/>
      <c r="K496" s="22"/>
      <c r="L496" s="22"/>
      <c r="M496" s="22"/>
    </row>
    <row r="497" spans="2:13" s="10" customFormat="1" x14ac:dyDescent="0.25">
      <c r="B497" s="45"/>
      <c r="D497" s="45"/>
      <c r="G497" s="22"/>
      <c r="H497" s="22"/>
      <c r="I497" s="22"/>
      <c r="J497" s="22"/>
      <c r="K497" s="22"/>
      <c r="L497" s="22"/>
      <c r="M497" s="22"/>
    </row>
    <row r="498" spans="2:13" s="10" customFormat="1" x14ac:dyDescent="0.25">
      <c r="B498" s="45"/>
      <c r="D498" s="45"/>
      <c r="G498" s="22"/>
      <c r="H498" s="22"/>
      <c r="I498" s="22"/>
      <c r="J498" s="22"/>
      <c r="K498" s="22"/>
      <c r="L498" s="22"/>
      <c r="M498" s="22"/>
    </row>
    <row r="499" spans="2:13" s="10" customFormat="1" x14ac:dyDescent="0.25">
      <c r="B499" s="45"/>
      <c r="D499" s="45"/>
      <c r="G499" s="22"/>
      <c r="H499" s="22"/>
      <c r="I499" s="22"/>
      <c r="J499" s="22"/>
      <c r="K499" s="22"/>
      <c r="L499" s="22"/>
      <c r="M499" s="22"/>
    </row>
    <row r="500" spans="2:13" s="10" customFormat="1" x14ac:dyDescent="0.25">
      <c r="B500" s="45"/>
      <c r="D500" s="45"/>
      <c r="G500" s="22"/>
      <c r="H500" s="22"/>
      <c r="I500" s="22"/>
      <c r="J500" s="22"/>
      <c r="K500" s="22"/>
      <c r="L500" s="22"/>
      <c r="M500" s="22"/>
    </row>
    <row r="501" spans="2:13" s="10" customFormat="1" x14ac:dyDescent="0.25">
      <c r="B501" s="45"/>
      <c r="D501" s="45"/>
      <c r="G501" s="22"/>
      <c r="H501" s="22"/>
      <c r="I501" s="22"/>
      <c r="J501" s="22"/>
      <c r="K501" s="22"/>
      <c r="L501" s="22"/>
      <c r="M501" s="22"/>
    </row>
    <row r="502" spans="2:13" s="10" customFormat="1" x14ac:dyDescent="0.25">
      <c r="B502" s="45"/>
      <c r="D502" s="45"/>
      <c r="G502" s="22"/>
      <c r="H502" s="22"/>
      <c r="I502" s="22"/>
      <c r="J502" s="22"/>
      <c r="K502" s="22"/>
      <c r="L502" s="22"/>
      <c r="M502" s="22"/>
    </row>
    <row r="503" spans="2:13" s="10" customFormat="1" x14ac:dyDescent="0.25">
      <c r="B503" s="45"/>
      <c r="D503" s="45"/>
      <c r="G503" s="22"/>
      <c r="H503" s="22"/>
      <c r="I503" s="22"/>
      <c r="J503" s="22"/>
      <c r="K503" s="22"/>
      <c r="L503" s="22"/>
      <c r="M503" s="22"/>
    </row>
    <row r="504" spans="2:13" s="10" customFormat="1" x14ac:dyDescent="0.25">
      <c r="B504" s="45"/>
      <c r="D504" s="45"/>
      <c r="G504" s="22"/>
      <c r="H504" s="22"/>
      <c r="I504" s="22"/>
      <c r="J504" s="22"/>
      <c r="K504" s="22"/>
      <c r="L504" s="22"/>
      <c r="M504" s="22"/>
    </row>
    <row r="505" spans="2:13" s="10" customFormat="1" x14ac:dyDescent="0.25">
      <c r="B505" s="45"/>
      <c r="D505" s="45"/>
      <c r="G505" s="22"/>
      <c r="H505" s="22"/>
      <c r="I505" s="22"/>
      <c r="J505" s="22"/>
      <c r="K505" s="22"/>
      <c r="L505" s="22"/>
      <c r="M505" s="22"/>
    </row>
    <row r="506" spans="2:13" s="10" customFormat="1" x14ac:dyDescent="0.25">
      <c r="B506" s="45"/>
      <c r="D506" s="45"/>
      <c r="G506" s="22"/>
      <c r="H506" s="22"/>
      <c r="I506" s="22"/>
      <c r="J506" s="22"/>
      <c r="K506" s="22"/>
      <c r="L506" s="22"/>
      <c r="M506" s="22"/>
    </row>
    <row r="507" spans="2:13" s="10" customFormat="1" x14ac:dyDescent="0.25">
      <c r="B507" s="45"/>
      <c r="D507" s="45"/>
      <c r="G507" s="22"/>
      <c r="H507" s="22"/>
      <c r="I507" s="22"/>
      <c r="J507" s="22"/>
      <c r="K507" s="22"/>
      <c r="L507" s="22"/>
      <c r="M507" s="22"/>
    </row>
    <row r="508" spans="2:13" s="10" customFormat="1" x14ac:dyDescent="0.25">
      <c r="B508" s="45"/>
      <c r="D508" s="45"/>
      <c r="G508" s="22"/>
      <c r="H508" s="22"/>
      <c r="I508" s="22"/>
      <c r="J508" s="22"/>
      <c r="K508" s="22"/>
      <c r="L508" s="22"/>
      <c r="M508" s="22"/>
    </row>
    <row r="509" spans="2:13" s="10" customFormat="1" x14ac:dyDescent="0.25">
      <c r="B509" s="45"/>
      <c r="D509" s="45"/>
      <c r="G509" s="22"/>
      <c r="H509" s="22"/>
      <c r="I509" s="22"/>
      <c r="J509" s="22"/>
      <c r="K509" s="22"/>
      <c r="L509" s="22"/>
      <c r="M509" s="22"/>
    </row>
    <row r="510" spans="2:13" s="10" customFormat="1" x14ac:dyDescent="0.25">
      <c r="B510" s="45"/>
      <c r="D510" s="45"/>
      <c r="G510" s="22"/>
      <c r="H510" s="22"/>
      <c r="I510" s="22"/>
      <c r="J510" s="22"/>
      <c r="K510" s="22"/>
      <c r="L510" s="22"/>
      <c r="M510" s="22"/>
    </row>
    <row r="511" spans="2:13" s="10" customFormat="1" x14ac:dyDescent="0.25">
      <c r="B511" s="45"/>
      <c r="D511" s="45"/>
      <c r="G511" s="22"/>
      <c r="H511" s="22"/>
      <c r="I511" s="22"/>
      <c r="J511" s="22"/>
      <c r="K511" s="22"/>
      <c r="L511" s="22"/>
      <c r="M511" s="22"/>
    </row>
    <row r="512" spans="2:13" s="10" customFormat="1" x14ac:dyDescent="0.25">
      <c r="B512" s="45"/>
      <c r="D512" s="45"/>
      <c r="G512" s="22"/>
      <c r="H512" s="22"/>
      <c r="I512" s="22"/>
      <c r="J512" s="22"/>
      <c r="K512" s="22"/>
      <c r="L512" s="22"/>
      <c r="M512" s="22"/>
    </row>
    <row r="513" spans="2:13" s="10" customFormat="1" x14ac:dyDescent="0.25">
      <c r="B513" s="45"/>
      <c r="D513" s="45"/>
      <c r="G513" s="22"/>
      <c r="H513" s="22"/>
      <c r="I513" s="22"/>
      <c r="J513" s="22"/>
      <c r="K513" s="22"/>
      <c r="L513" s="22"/>
      <c r="M513" s="22"/>
    </row>
    <row r="514" spans="2:13" s="10" customFormat="1" x14ac:dyDescent="0.25">
      <c r="B514" s="45"/>
      <c r="D514" s="45"/>
      <c r="G514" s="22"/>
      <c r="H514" s="22"/>
      <c r="I514" s="22"/>
      <c r="J514" s="22"/>
      <c r="K514" s="22"/>
      <c r="L514" s="22"/>
      <c r="M514" s="22"/>
    </row>
    <row r="515" spans="2:13" s="10" customFormat="1" x14ac:dyDescent="0.25">
      <c r="B515" s="45"/>
      <c r="D515" s="45"/>
      <c r="G515" s="22"/>
      <c r="H515" s="22"/>
      <c r="I515" s="22"/>
      <c r="J515" s="22"/>
      <c r="K515" s="22"/>
      <c r="L515" s="22"/>
      <c r="M515" s="22"/>
    </row>
    <row r="516" spans="2:13" s="10" customFormat="1" x14ac:dyDescent="0.25">
      <c r="B516" s="45"/>
      <c r="D516" s="45"/>
      <c r="G516" s="22"/>
      <c r="H516" s="22"/>
      <c r="I516" s="22"/>
      <c r="J516" s="22"/>
      <c r="K516" s="22"/>
      <c r="L516" s="22"/>
      <c r="M516" s="22"/>
    </row>
    <row r="517" spans="2:13" s="10" customFormat="1" x14ac:dyDescent="0.25">
      <c r="B517" s="45"/>
      <c r="D517" s="45"/>
      <c r="G517" s="22"/>
      <c r="H517" s="22"/>
      <c r="I517" s="22"/>
      <c r="J517" s="22"/>
      <c r="K517" s="22"/>
      <c r="L517" s="22"/>
      <c r="M517" s="22"/>
    </row>
    <row r="518" spans="2:13" s="10" customFormat="1" x14ac:dyDescent="0.25">
      <c r="B518" s="45"/>
      <c r="D518" s="45"/>
      <c r="G518" s="22"/>
      <c r="H518" s="22"/>
      <c r="I518" s="22"/>
      <c r="J518" s="22"/>
      <c r="K518" s="22"/>
      <c r="L518" s="22"/>
      <c r="M518" s="22"/>
    </row>
    <row r="519" spans="2:13" s="10" customFormat="1" x14ac:dyDescent="0.25">
      <c r="B519" s="45"/>
      <c r="D519" s="45"/>
      <c r="G519" s="22"/>
      <c r="H519" s="22"/>
      <c r="I519" s="22"/>
      <c r="J519" s="22"/>
      <c r="K519" s="22"/>
      <c r="L519" s="22"/>
      <c r="M519" s="22"/>
    </row>
    <row r="520" spans="2:13" s="10" customFormat="1" x14ac:dyDescent="0.25">
      <c r="B520" s="45"/>
      <c r="D520" s="45"/>
      <c r="G520" s="22"/>
      <c r="H520" s="22"/>
      <c r="I520" s="22"/>
      <c r="J520" s="22"/>
      <c r="K520" s="22"/>
      <c r="L520" s="22"/>
      <c r="M520" s="22"/>
    </row>
    <row r="521" spans="2:13" s="10" customFormat="1" x14ac:dyDescent="0.25">
      <c r="B521" s="45"/>
      <c r="D521" s="45"/>
      <c r="G521" s="22"/>
      <c r="H521" s="22"/>
      <c r="I521" s="22"/>
      <c r="J521" s="22"/>
      <c r="K521" s="22"/>
      <c r="L521" s="22"/>
      <c r="M521" s="22"/>
    </row>
    <row r="522" spans="2:13" s="10" customFormat="1" x14ac:dyDescent="0.25">
      <c r="B522" s="45"/>
      <c r="D522" s="45"/>
      <c r="G522" s="22"/>
      <c r="H522" s="22"/>
      <c r="I522" s="22"/>
      <c r="J522" s="22"/>
      <c r="K522" s="22"/>
      <c r="L522" s="22"/>
      <c r="M522" s="22"/>
    </row>
    <row r="523" spans="2:13" s="10" customFormat="1" x14ac:dyDescent="0.25">
      <c r="B523" s="45"/>
      <c r="D523" s="45"/>
      <c r="G523" s="22"/>
      <c r="H523" s="22"/>
      <c r="I523" s="22"/>
      <c r="J523" s="22"/>
      <c r="K523" s="22"/>
      <c r="L523" s="22"/>
      <c r="M523" s="22"/>
    </row>
    <row r="524" spans="2:13" s="10" customFormat="1" x14ac:dyDescent="0.25">
      <c r="B524" s="45"/>
      <c r="D524" s="45"/>
      <c r="G524" s="22"/>
      <c r="H524" s="22"/>
      <c r="I524" s="22"/>
      <c r="J524" s="22"/>
      <c r="K524" s="22"/>
      <c r="L524" s="22"/>
      <c r="M524" s="22"/>
    </row>
    <row r="525" spans="2:13" x14ac:dyDescent="0.25">
      <c r="G525" s="9"/>
      <c r="H525" s="9"/>
      <c r="I525" s="9"/>
      <c r="J525" s="9"/>
      <c r="K525" s="9"/>
      <c r="L525" s="9"/>
      <c r="M525" s="9"/>
    </row>
    <row r="526" spans="2:13" x14ac:dyDescent="0.25">
      <c r="G526" s="9"/>
      <c r="H526" s="9"/>
      <c r="I526" s="9"/>
      <c r="J526" s="9"/>
      <c r="K526" s="9"/>
      <c r="L526" s="9"/>
      <c r="M526" s="9"/>
    </row>
    <row r="527" spans="2:13" x14ac:dyDescent="0.25">
      <c r="G527" s="9"/>
      <c r="H527" s="9"/>
      <c r="I527" s="9"/>
      <c r="J527" s="9"/>
      <c r="K527" s="9"/>
      <c r="L527" s="9"/>
      <c r="M527" s="9"/>
    </row>
    <row r="528" spans="2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  <row r="871" spans="7:13" x14ac:dyDescent="0.25">
      <c r="G871" s="9"/>
      <c r="H871" s="9"/>
      <c r="I871" s="9"/>
      <c r="J871" s="9"/>
      <c r="K871" s="9"/>
      <c r="L871" s="9"/>
      <c r="M871" s="9"/>
    </row>
    <row r="872" spans="7:13" x14ac:dyDescent="0.25">
      <c r="G872" s="9"/>
      <c r="H872" s="9"/>
      <c r="I872" s="9"/>
      <c r="J872" s="9"/>
      <c r="K872" s="9"/>
      <c r="L872" s="9"/>
      <c r="M872" s="9"/>
    </row>
    <row r="873" spans="7:13" x14ac:dyDescent="0.25">
      <c r="G873" s="9"/>
      <c r="H873" s="9"/>
      <c r="I873" s="9"/>
      <c r="J873" s="9"/>
      <c r="K873" s="9"/>
      <c r="L873" s="9"/>
      <c r="M873" s="9"/>
    </row>
    <row r="874" spans="7:13" x14ac:dyDescent="0.25">
      <c r="G874" s="9"/>
      <c r="H874" s="9"/>
      <c r="I874" s="9"/>
      <c r="J874" s="9"/>
      <c r="K874" s="9"/>
      <c r="L874" s="9"/>
      <c r="M874" s="9"/>
    </row>
    <row r="875" spans="7:13" x14ac:dyDescent="0.25">
      <c r="G875" s="9"/>
      <c r="H875" s="9"/>
      <c r="I875" s="9"/>
      <c r="J875" s="9"/>
      <c r="K875" s="9"/>
      <c r="L875" s="9"/>
      <c r="M875" s="9"/>
    </row>
    <row r="876" spans="7:13" x14ac:dyDescent="0.25">
      <c r="G876" s="9"/>
      <c r="H876" s="9"/>
      <c r="I876" s="9"/>
      <c r="J876" s="9"/>
      <c r="K876" s="9"/>
      <c r="L876" s="9"/>
      <c r="M876" s="9"/>
    </row>
    <row r="877" spans="7:13" x14ac:dyDescent="0.25">
      <c r="G877" s="9"/>
      <c r="H877" s="9"/>
      <c r="I877" s="9"/>
      <c r="J877" s="9"/>
      <c r="K877" s="9"/>
      <c r="L877" s="9"/>
      <c r="M877" s="9"/>
    </row>
    <row r="878" spans="7:13" x14ac:dyDescent="0.25">
      <c r="G878" s="9"/>
      <c r="H878" s="9"/>
      <c r="I878" s="9"/>
      <c r="J878" s="9"/>
      <c r="K878" s="9"/>
      <c r="L878" s="9"/>
      <c r="M878" s="9"/>
    </row>
    <row r="879" spans="7:13" x14ac:dyDescent="0.25">
      <c r="G879" s="9"/>
      <c r="H879" s="9"/>
      <c r="I879" s="9"/>
      <c r="J879" s="9"/>
      <c r="K879" s="9"/>
      <c r="L879" s="9"/>
      <c r="M879" s="9"/>
    </row>
    <row r="880" spans="7:13" x14ac:dyDescent="0.25">
      <c r="G880" s="9"/>
      <c r="H880" s="9"/>
      <c r="I880" s="9"/>
      <c r="J880" s="9"/>
      <c r="K880" s="9"/>
      <c r="L880" s="9"/>
      <c r="M880" s="9"/>
    </row>
    <row r="881" spans="7:13" x14ac:dyDescent="0.25">
      <c r="G881" s="9"/>
      <c r="H881" s="9"/>
      <c r="I881" s="9"/>
      <c r="J881" s="9"/>
      <c r="K881" s="9"/>
      <c r="L881" s="9"/>
      <c r="M881" s="9"/>
    </row>
    <row r="882" spans="7:13" x14ac:dyDescent="0.25">
      <c r="G882" s="9"/>
      <c r="H882" s="9"/>
      <c r="I882" s="9"/>
      <c r="J882" s="9"/>
      <c r="K882" s="9"/>
      <c r="L882" s="9"/>
      <c r="M882" s="9"/>
    </row>
    <row r="883" spans="7:13" x14ac:dyDescent="0.25">
      <c r="G883" s="9"/>
      <c r="H883" s="9"/>
      <c r="I883" s="9"/>
      <c r="J883" s="9"/>
      <c r="K883" s="9"/>
      <c r="L883" s="9"/>
      <c r="M883" s="9"/>
    </row>
    <row r="884" spans="7:13" x14ac:dyDescent="0.25">
      <c r="G884" s="9"/>
      <c r="H884" s="9"/>
      <c r="I884" s="9"/>
      <c r="J884" s="9"/>
      <c r="K884" s="9"/>
      <c r="L884" s="9"/>
      <c r="M884" s="9"/>
    </row>
    <row r="885" spans="7:13" x14ac:dyDescent="0.25">
      <c r="G885" s="9"/>
      <c r="H885" s="9"/>
      <c r="I885" s="9"/>
      <c r="J885" s="9"/>
      <c r="K885" s="9"/>
      <c r="L885" s="9"/>
      <c r="M885" s="9"/>
    </row>
    <row r="886" spans="7:13" x14ac:dyDescent="0.25">
      <c r="G886" s="9"/>
      <c r="H886" s="9"/>
      <c r="I886" s="9"/>
      <c r="J886" s="9"/>
      <c r="K886" s="9"/>
      <c r="L886" s="9"/>
      <c r="M886" s="9"/>
    </row>
    <row r="887" spans="7:13" x14ac:dyDescent="0.25">
      <c r="G887" s="9"/>
      <c r="H887" s="9"/>
      <c r="I887" s="9"/>
      <c r="J887" s="9"/>
      <c r="K887" s="9"/>
      <c r="L887" s="9"/>
      <c r="M887" s="9"/>
    </row>
    <row r="888" spans="7:13" x14ac:dyDescent="0.25">
      <c r="G888" s="9"/>
      <c r="H888" s="9"/>
      <c r="I888" s="9"/>
      <c r="J888" s="9"/>
      <c r="K888" s="9"/>
      <c r="L888" s="9"/>
      <c r="M888" s="9"/>
    </row>
    <row r="889" spans="7:13" x14ac:dyDescent="0.25">
      <c r="G889" s="9"/>
      <c r="H889" s="9"/>
      <c r="I889" s="9"/>
      <c r="J889" s="9"/>
      <c r="K889" s="9"/>
      <c r="L889" s="9"/>
      <c r="M889" s="9"/>
    </row>
    <row r="890" spans="7:13" x14ac:dyDescent="0.25">
      <c r="G890" s="9"/>
      <c r="H890" s="9"/>
      <c r="I890" s="9"/>
      <c r="J890" s="9"/>
      <c r="K890" s="9"/>
      <c r="L890" s="9"/>
      <c r="M890" s="9"/>
    </row>
    <row r="891" spans="7:13" x14ac:dyDescent="0.25">
      <c r="G891" s="9"/>
      <c r="H891" s="9"/>
      <c r="I891" s="9"/>
      <c r="J891" s="9"/>
      <c r="K891" s="9"/>
      <c r="L891" s="9"/>
      <c r="M891" s="9"/>
    </row>
    <row r="892" spans="7:13" x14ac:dyDescent="0.25">
      <c r="G892" s="9"/>
      <c r="H892" s="9"/>
      <c r="I892" s="9"/>
      <c r="J892" s="9"/>
      <c r="K892" s="9"/>
      <c r="L892" s="9"/>
      <c r="M892" s="9"/>
    </row>
    <row r="893" spans="7:13" x14ac:dyDescent="0.25">
      <c r="G893" s="9"/>
      <c r="H893" s="9"/>
      <c r="I893" s="9"/>
      <c r="J893" s="9"/>
      <c r="K893" s="9"/>
      <c r="L893" s="9"/>
      <c r="M893" s="9"/>
    </row>
    <row r="894" spans="7:13" x14ac:dyDescent="0.25">
      <c r="G894" s="9"/>
      <c r="H894" s="9"/>
      <c r="I894" s="9"/>
      <c r="J894" s="9"/>
      <c r="K894" s="9"/>
      <c r="L894" s="9"/>
      <c r="M894" s="9"/>
    </row>
    <row r="895" spans="7:13" x14ac:dyDescent="0.25">
      <c r="G895" s="9"/>
      <c r="H895" s="9"/>
      <c r="I895" s="9"/>
      <c r="J895" s="9"/>
      <c r="K895" s="9"/>
      <c r="L895" s="9"/>
      <c r="M895" s="9"/>
    </row>
    <row r="896" spans="7:13" x14ac:dyDescent="0.25">
      <c r="G896" s="9"/>
      <c r="H896" s="9"/>
      <c r="I896" s="9"/>
      <c r="J896" s="9"/>
      <c r="K896" s="9"/>
      <c r="L896" s="9"/>
      <c r="M896" s="9"/>
    </row>
    <row r="897" spans="7:13" x14ac:dyDescent="0.25">
      <c r="G897" s="9"/>
      <c r="H897" s="9"/>
      <c r="I897" s="9"/>
      <c r="J897" s="9"/>
      <c r="K897" s="9"/>
      <c r="L897" s="9"/>
      <c r="M897" s="9"/>
    </row>
    <row r="898" spans="7:13" x14ac:dyDescent="0.25">
      <c r="G898" s="9"/>
      <c r="H898" s="9"/>
      <c r="I898" s="9"/>
      <c r="J898" s="9"/>
      <c r="K898" s="9"/>
      <c r="L898" s="9"/>
      <c r="M898" s="9"/>
    </row>
    <row r="899" spans="7:13" x14ac:dyDescent="0.25">
      <c r="G899" s="9"/>
      <c r="H899" s="9"/>
      <c r="I899" s="9"/>
      <c r="J899" s="9"/>
      <c r="K899" s="9"/>
      <c r="L899" s="9"/>
      <c r="M899" s="9"/>
    </row>
    <row r="900" spans="7:13" x14ac:dyDescent="0.25">
      <c r="G900" s="9"/>
      <c r="H900" s="9"/>
      <c r="I900" s="9"/>
      <c r="J900" s="9"/>
      <c r="K900" s="9"/>
      <c r="L900" s="9"/>
      <c r="M900" s="9"/>
    </row>
    <row r="901" spans="7:13" x14ac:dyDescent="0.25">
      <c r="G901" s="9"/>
      <c r="H901" s="9"/>
      <c r="I901" s="9"/>
      <c r="J901" s="9"/>
      <c r="K901" s="9"/>
      <c r="L901" s="9"/>
      <c r="M901" s="9"/>
    </row>
    <row r="902" spans="7:13" x14ac:dyDescent="0.25">
      <c r="G902" s="9"/>
      <c r="H902" s="9"/>
      <c r="I902" s="9"/>
      <c r="J902" s="9"/>
      <c r="K902" s="9"/>
      <c r="L902" s="9"/>
      <c r="M902" s="9"/>
    </row>
    <row r="903" spans="7:13" x14ac:dyDescent="0.25">
      <c r="G903" s="9"/>
      <c r="H903" s="9"/>
      <c r="I903" s="9"/>
      <c r="J903" s="9"/>
      <c r="K903" s="9"/>
      <c r="L903" s="9"/>
      <c r="M903" s="9"/>
    </row>
    <row r="904" spans="7:13" x14ac:dyDescent="0.25">
      <c r="G904" s="9"/>
      <c r="H904" s="9"/>
      <c r="I904" s="9"/>
      <c r="J904" s="9"/>
      <c r="K904" s="9"/>
      <c r="L904" s="9"/>
      <c r="M904" s="9"/>
    </row>
    <row r="905" spans="7:13" x14ac:dyDescent="0.25">
      <c r="G905" s="9"/>
      <c r="H905" s="9"/>
      <c r="I905" s="9"/>
      <c r="J905" s="9"/>
      <c r="K905" s="9"/>
      <c r="L905" s="9"/>
      <c r="M905" s="9"/>
    </row>
    <row r="906" spans="7:13" x14ac:dyDescent="0.25">
      <c r="G906" s="9"/>
      <c r="H906" s="9"/>
      <c r="I906" s="9"/>
      <c r="J906" s="9"/>
      <c r="K906" s="9"/>
      <c r="L906" s="9"/>
      <c r="M906" s="9"/>
    </row>
    <row r="907" spans="7:13" x14ac:dyDescent="0.25">
      <c r="G907" s="9"/>
      <c r="H907" s="9"/>
      <c r="I907" s="9"/>
      <c r="J907" s="9"/>
      <c r="K907" s="9"/>
      <c r="L907" s="9"/>
      <c r="M907" s="9"/>
    </row>
    <row r="908" spans="7:13" x14ac:dyDescent="0.25">
      <c r="G908" s="9"/>
      <c r="H908" s="9"/>
      <c r="I908" s="9"/>
      <c r="J908" s="9"/>
      <c r="K908" s="9"/>
      <c r="L908" s="9"/>
      <c r="M908" s="9"/>
    </row>
    <row r="909" spans="7:13" x14ac:dyDescent="0.25">
      <c r="G909" s="9"/>
      <c r="H909" s="9"/>
      <c r="I909" s="9"/>
      <c r="J909" s="9"/>
      <c r="K909" s="9"/>
      <c r="L909" s="9"/>
      <c r="M909" s="9"/>
    </row>
    <row r="910" spans="7:13" x14ac:dyDescent="0.25">
      <c r="G910" s="9"/>
      <c r="H910" s="9"/>
      <c r="I910" s="9"/>
      <c r="J910" s="9"/>
      <c r="K910" s="9"/>
      <c r="L910" s="9"/>
      <c r="M910" s="9"/>
    </row>
    <row r="911" spans="7:13" x14ac:dyDescent="0.25">
      <c r="G911" s="9"/>
      <c r="H911" s="9"/>
      <c r="I911" s="9"/>
      <c r="J911" s="9"/>
      <c r="K911" s="9"/>
      <c r="L911" s="9"/>
      <c r="M911" s="9"/>
    </row>
    <row r="912" spans="7:13" x14ac:dyDescent="0.25">
      <c r="G912" s="9"/>
      <c r="H912" s="9"/>
      <c r="I912" s="9"/>
      <c r="J912" s="9"/>
      <c r="K912" s="9"/>
      <c r="L912" s="9"/>
      <c r="M912" s="9"/>
    </row>
    <row r="913" spans="7:13" x14ac:dyDescent="0.25">
      <c r="G913" s="9"/>
      <c r="H913" s="9"/>
      <c r="I913" s="9"/>
      <c r="J913" s="9"/>
      <c r="K913" s="9"/>
      <c r="L913" s="9"/>
      <c r="M913" s="9"/>
    </row>
    <row r="914" spans="7:13" x14ac:dyDescent="0.25">
      <c r="G914" s="9"/>
      <c r="H914" s="9"/>
      <c r="I914" s="9"/>
      <c r="J914" s="9"/>
      <c r="K914" s="9"/>
      <c r="L914" s="9"/>
      <c r="M914" s="9"/>
    </row>
    <row r="915" spans="7:13" x14ac:dyDescent="0.25">
      <c r="G915" s="9"/>
      <c r="H915" s="9"/>
      <c r="I915" s="9"/>
      <c r="J915" s="9"/>
      <c r="K915" s="9"/>
      <c r="L915" s="9"/>
      <c r="M915" s="9"/>
    </row>
    <row r="916" spans="7:13" x14ac:dyDescent="0.25">
      <c r="G916" s="9"/>
      <c r="H916" s="9"/>
      <c r="I916" s="9"/>
      <c r="J916" s="9"/>
      <c r="K916" s="9"/>
      <c r="L916" s="9"/>
      <c r="M916" s="9"/>
    </row>
    <row r="917" spans="7:13" x14ac:dyDescent="0.25">
      <c r="G917" s="9"/>
      <c r="H917" s="9"/>
      <c r="I917" s="9"/>
      <c r="J917" s="9"/>
      <c r="K917" s="9"/>
      <c r="L917" s="9"/>
      <c r="M917" s="9"/>
    </row>
    <row r="918" spans="7:13" x14ac:dyDescent="0.25">
      <c r="G918" s="9"/>
      <c r="H918" s="9"/>
      <c r="I918" s="9"/>
      <c r="J918" s="9"/>
      <c r="K918" s="9"/>
      <c r="L918" s="9"/>
      <c r="M918" s="9"/>
    </row>
    <row r="919" spans="7:13" x14ac:dyDescent="0.25">
      <c r="G919" s="9"/>
      <c r="H919" s="9"/>
      <c r="I919" s="9"/>
      <c r="J919" s="9"/>
      <c r="K919" s="9"/>
      <c r="L919" s="9"/>
      <c r="M919" s="9"/>
    </row>
    <row r="920" spans="7:13" x14ac:dyDescent="0.25">
      <c r="G920" s="9"/>
      <c r="H920" s="9"/>
      <c r="I920" s="9"/>
      <c r="J920" s="9"/>
      <c r="K920" s="9"/>
      <c r="L920" s="9"/>
      <c r="M920" s="9"/>
    </row>
    <row r="921" spans="7:13" x14ac:dyDescent="0.25">
      <c r="G921" s="9"/>
      <c r="H921" s="9"/>
      <c r="I921" s="9"/>
      <c r="J921" s="9"/>
      <c r="K921" s="9"/>
      <c r="L921" s="9"/>
      <c r="M921" s="9"/>
    </row>
    <row r="922" spans="7:13" x14ac:dyDescent="0.25">
      <c r="G922" s="9"/>
      <c r="H922" s="9"/>
      <c r="I922" s="9"/>
      <c r="J922" s="9"/>
      <c r="K922" s="9"/>
      <c r="L922" s="9"/>
      <c r="M922" s="9"/>
    </row>
    <row r="923" spans="7:13" x14ac:dyDescent="0.25">
      <c r="G923" s="9"/>
      <c r="H923" s="9"/>
      <c r="I923" s="9"/>
      <c r="J923" s="9"/>
      <c r="K923" s="9"/>
      <c r="L923" s="9"/>
      <c r="M923" s="9"/>
    </row>
    <row r="924" spans="7:13" x14ac:dyDescent="0.25">
      <c r="G924" s="9"/>
      <c r="H924" s="9"/>
      <c r="I924" s="9"/>
      <c r="J924" s="9"/>
      <c r="K924" s="9"/>
      <c r="L924" s="9"/>
      <c r="M924" s="9"/>
    </row>
    <row r="925" spans="7:13" x14ac:dyDescent="0.25">
      <c r="G925" s="9"/>
      <c r="H925" s="9"/>
      <c r="I925" s="9"/>
      <c r="J925" s="9"/>
      <c r="K925" s="9"/>
      <c r="L925" s="9"/>
      <c r="M925" s="9"/>
    </row>
    <row r="926" spans="7:13" x14ac:dyDescent="0.25">
      <c r="G926" s="9"/>
      <c r="H926" s="9"/>
      <c r="I926" s="9"/>
      <c r="J926" s="9"/>
      <c r="K926" s="9"/>
      <c r="L926" s="9"/>
      <c r="M926" s="9"/>
    </row>
    <row r="927" spans="7:13" x14ac:dyDescent="0.25">
      <c r="G927" s="9"/>
      <c r="H927" s="9"/>
      <c r="I927" s="9"/>
      <c r="J927" s="9"/>
      <c r="K927" s="9"/>
      <c r="L927" s="9"/>
      <c r="M927" s="9"/>
    </row>
    <row r="928" spans="7:13" x14ac:dyDescent="0.25">
      <c r="G928" s="9"/>
      <c r="H928" s="9"/>
      <c r="I928" s="9"/>
      <c r="J928" s="9"/>
      <c r="K928" s="9"/>
      <c r="L928" s="9"/>
      <c r="M928" s="9"/>
    </row>
    <row r="929" spans="7:13" x14ac:dyDescent="0.25">
      <c r="G929" s="9"/>
      <c r="H929" s="9"/>
      <c r="I929" s="9"/>
      <c r="J929" s="9"/>
      <c r="K929" s="9"/>
      <c r="L929" s="9"/>
      <c r="M929" s="9"/>
    </row>
    <row r="930" spans="7:13" x14ac:dyDescent="0.25">
      <c r="G930" s="9"/>
      <c r="H930" s="9"/>
      <c r="I930" s="9"/>
      <c r="J930" s="9"/>
      <c r="K930" s="9"/>
      <c r="L930" s="9"/>
      <c r="M930" s="9"/>
    </row>
    <row r="931" spans="7:13" x14ac:dyDescent="0.25">
      <c r="G931" s="9"/>
      <c r="H931" s="9"/>
      <c r="I931" s="9"/>
      <c r="J931" s="9"/>
      <c r="K931" s="9"/>
      <c r="L931" s="9"/>
      <c r="M931" s="9"/>
    </row>
    <row r="932" spans="7:13" x14ac:dyDescent="0.25">
      <c r="G932" s="9"/>
      <c r="H932" s="9"/>
      <c r="I932" s="9"/>
      <c r="J932" s="9"/>
      <c r="K932" s="9"/>
      <c r="L932" s="9"/>
      <c r="M932" s="9"/>
    </row>
    <row r="933" spans="7:13" x14ac:dyDescent="0.25">
      <c r="G933" s="9"/>
      <c r="H933" s="9"/>
      <c r="I933" s="9"/>
      <c r="J933" s="9"/>
      <c r="K933" s="9"/>
      <c r="L933" s="9"/>
      <c r="M933" s="9"/>
    </row>
    <row r="934" spans="7:13" x14ac:dyDescent="0.25">
      <c r="G934" s="9"/>
      <c r="H934" s="9"/>
      <c r="I934" s="9"/>
      <c r="J934" s="9"/>
      <c r="K934" s="9"/>
      <c r="L934" s="9"/>
      <c r="M934" s="9"/>
    </row>
    <row r="935" spans="7:13" x14ac:dyDescent="0.25">
      <c r="G935" s="9"/>
      <c r="H935" s="9"/>
      <c r="I935" s="9"/>
      <c r="J935" s="9"/>
      <c r="K935" s="9"/>
      <c r="L935" s="9"/>
      <c r="M935" s="9"/>
    </row>
    <row r="936" spans="7:13" x14ac:dyDescent="0.25">
      <c r="G936" s="9"/>
      <c r="H936" s="9"/>
      <c r="I936" s="9"/>
      <c r="J936" s="9"/>
      <c r="K936" s="9"/>
      <c r="L936" s="9"/>
      <c r="M936" s="9"/>
    </row>
    <row r="937" spans="7:13" x14ac:dyDescent="0.25">
      <c r="G937" s="9"/>
      <c r="H937" s="9"/>
      <c r="I937" s="9"/>
      <c r="J937" s="9"/>
      <c r="K937" s="9"/>
      <c r="L937" s="9"/>
      <c r="M937" s="9"/>
    </row>
    <row r="938" spans="7:13" x14ac:dyDescent="0.25">
      <c r="G938" s="9"/>
      <c r="H938" s="9"/>
      <c r="I938" s="9"/>
      <c r="J938" s="9"/>
      <c r="K938" s="9"/>
      <c r="L938" s="9"/>
      <c r="M938" s="9"/>
    </row>
    <row r="939" spans="7:13" x14ac:dyDescent="0.25">
      <c r="G939" s="9"/>
      <c r="H939" s="9"/>
      <c r="I939" s="9"/>
      <c r="J939" s="9"/>
      <c r="K939" s="9"/>
      <c r="L939" s="9"/>
      <c r="M939" s="9"/>
    </row>
    <row r="940" spans="7:13" x14ac:dyDescent="0.25">
      <c r="G940" s="9"/>
      <c r="H940" s="9"/>
      <c r="I940" s="9"/>
      <c r="J940" s="9"/>
      <c r="K940" s="9"/>
      <c r="L940" s="9"/>
      <c r="M940" s="9"/>
    </row>
    <row r="941" spans="7:13" x14ac:dyDescent="0.25">
      <c r="G941" s="9"/>
      <c r="H941" s="9"/>
      <c r="I941" s="9"/>
      <c r="J941" s="9"/>
      <c r="K941" s="9"/>
      <c r="L941" s="9"/>
      <c r="M941" s="9"/>
    </row>
    <row r="942" spans="7:13" x14ac:dyDescent="0.25">
      <c r="G942" s="9"/>
      <c r="H942" s="9"/>
      <c r="I942" s="9"/>
      <c r="J942" s="9"/>
      <c r="K942" s="9"/>
      <c r="L942" s="9"/>
      <c r="M942" s="9"/>
    </row>
    <row r="943" spans="7:13" x14ac:dyDescent="0.25">
      <c r="G943" s="9"/>
      <c r="H943" s="9"/>
      <c r="I943" s="9"/>
      <c r="J943" s="9"/>
      <c r="K943" s="9"/>
      <c r="L943" s="9"/>
      <c r="M943" s="9"/>
    </row>
    <row r="944" spans="7:13" x14ac:dyDescent="0.25">
      <c r="G944" s="9"/>
      <c r="H944" s="9"/>
      <c r="I944" s="9"/>
      <c r="J944" s="9"/>
      <c r="K944" s="9"/>
      <c r="L944" s="9"/>
      <c r="M944" s="9"/>
    </row>
    <row r="945" spans="7:13" x14ac:dyDescent="0.25">
      <c r="G945" s="9"/>
      <c r="H945" s="9"/>
      <c r="I945" s="9"/>
      <c r="J945" s="9"/>
      <c r="K945" s="9"/>
      <c r="L945" s="9"/>
      <c r="M945" s="9"/>
    </row>
    <row r="946" spans="7:13" x14ac:dyDescent="0.25">
      <c r="G946" s="9"/>
      <c r="H946" s="9"/>
      <c r="I946" s="9"/>
      <c r="J946" s="9"/>
      <c r="K946" s="9"/>
      <c r="L946" s="9"/>
      <c r="M946" s="9"/>
    </row>
    <row r="947" spans="7:13" x14ac:dyDescent="0.25">
      <c r="G947" s="9"/>
      <c r="H947" s="9"/>
      <c r="I947" s="9"/>
      <c r="J947" s="9"/>
      <c r="K947" s="9"/>
      <c r="L947" s="9"/>
      <c r="M947" s="9"/>
    </row>
    <row r="948" spans="7:13" x14ac:dyDescent="0.25">
      <c r="G948" s="9"/>
      <c r="H948" s="9"/>
      <c r="I948" s="9"/>
      <c r="J948" s="9"/>
      <c r="K948" s="9"/>
      <c r="L948" s="9"/>
      <c r="M948" s="9"/>
    </row>
    <row r="949" spans="7:13" x14ac:dyDescent="0.25">
      <c r="G949" s="9"/>
      <c r="H949" s="9"/>
      <c r="I949" s="9"/>
      <c r="J949" s="9"/>
      <c r="K949" s="9"/>
      <c r="L949" s="9"/>
      <c r="M949" s="9"/>
    </row>
    <row r="950" spans="7:13" x14ac:dyDescent="0.25">
      <c r="G950" s="9"/>
      <c r="H950" s="9"/>
      <c r="I950" s="9"/>
      <c r="J950" s="9"/>
      <c r="K950" s="9"/>
      <c r="L950" s="9"/>
      <c r="M950" s="9"/>
    </row>
    <row r="951" spans="7:13" x14ac:dyDescent="0.25">
      <c r="G951" s="9"/>
      <c r="H951" s="9"/>
      <c r="I951" s="9"/>
      <c r="J951" s="9"/>
      <c r="K951" s="9"/>
      <c r="L951" s="9"/>
      <c r="M951" s="9"/>
    </row>
  </sheetData>
  <mergeCells count="18">
    <mergeCell ref="E8:F8"/>
    <mergeCell ref="K8:K9"/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  <mergeCell ref="J8:J9"/>
  </mergeCells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Octubre-2025</vt:lpstr>
      <vt:lpstr>'Octubre-2025'!Área_de_impresión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2025-11-07T14:11:56Z</cp:lastPrinted>
  <dcterms:created xsi:type="dcterms:W3CDTF">2023-11-10T15:33:29Z</dcterms:created>
  <dcterms:modified xsi:type="dcterms:W3CDTF">2025-11-07T19:26:34Z</dcterms:modified>
</cp:coreProperties>
</file>