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7-JULIO\"/>
    </mc:Choice>
  </mc:AlternateContent>
  <xr:revisionPtr revIDLastSave="0" documentId="13_ncr:1_{E3BE7A5C-8918-4E11-A349-AF404B773766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Junio-2025" sheetId="1" r:id="rId1"/>
  </sheets>
  <definedNames>
    <definedName name="_xlnm.Print_Area" localSheetId="0">'Junio-2025'!$A$1:$AC$132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M51" i="1" s="1"/>
  <c r="G53" i="1"/>
  <c r="H53" i="1"/>
  <c r="I53" i="1"/>
  <c r="J53" i="1"/>
  <c r="K53" i="1"/>
  <c r="L56" i="1"/>
  <c r="M56" i="1" s="1"/>
  <c r="M33" i="1"/>
  <c r="K35" i="1"/>
  <c r="J35" i="1"/>
  <c r="I35" i="1"/>
  <c r="H35" i="1"/>
  <c r="G35" i="1"/>
  <c r="B120" i="1"/>
  <c r="H64" i="1"/>
  <c r="J40" i="1"/>
  <c r="I40" i="1"/>
  <c r="H40" i="1"/>
  <c r="G40" i="1"/>
  <c r="K40" i="1"/>
  <c r="L101" i="1"/>
  <c r="L103" i="1" s="1"/>
  <c r="K103" i="1"/>
  <c r="J103" i="1"/>
  <c r="I103" i="1"/>
  <c r="H103" i="1"/>
  <c r="G103" i="1"/>
  <c r="K86" i="1"/>
  <c r="L86" i="1" s="1"/>
  <c r="L62" i="1"/>
  <c r="M62" i="1" s="1"/>
  <c r="M64" i="1" s="1"/>
  <c r="K64" i="1"/>
  <c r="J64" i="1"/>
  <c r="I64" i="1"/>
  <c r="G64" i="1"/>
  <c r="J59" i="1"/>
  <c r="K22" i="1"/>
  <c r="L116" i="1"/>
  <c r="K114" i="1"/>
  <c r="J114" i="1"/>
  <c r="I114" i="1"/>
  <c r="H114" i="1"/>
  <c r="G114" i="1"/>
  <c r="L112" i="1"/>
  <c r="M112" i="1" s="1"/>
  <c r="M114" i="1" s="1"/>
  <c r="K108" i="1"/>
  <c r="J108" i="1"/>
  <c r="I108" i="1"/>
  <c r="H108" i="1"/>
  <c r="G108" i="1"/>
  <c r="L106" i="1"/>
  <c r="L108" i="1" s="1"/>
  <c r="L96" i="1"/>
  <c r="M96" i="1" s="1"/>
  <c r="M98" i="1" s="1"/>
  <c r="L91" i="1"/>
  <c r="M91" i="1" s="1"/>
  <c r="M93" i="1" s="1"/>
  <c r="K93" i="1"/>
  <c r="J93" i="1"/>
  <c r="I93" i="1"/>
  <c r="H93" i="1"/>
  <c r="G93" i="1"/>
  <c r="J88" i="1"/>
  <c r="I88" i="1"/>
  <c r="H88" i="1"/>
  <c r="G88" i="1"/>
  <c r="K83" i="1"/>
  <c r="J83" i="1"/>
  <c r="I83" i="1"/>
  <c r="H83" i="1"/>
  <c r="G83" i="1"/>
  <c r="L79" i="1"/>
  <c r="M79" i="1" s="1"/>
  <c r="K69" i="1"/>
  <c r="J69" i="1"/>
  <c r="I69" i="1"/>
  <c r="H69" i="1"/>
  <c r="G69" i="1"/>
  <c r="L67" i="1"/>
  <c r="L69" i="1" s="1"/>
  <c r="K59" i="1"/>
  <c r="I59" i="1"/>
  <c r="H59" i="1"/>
  <c r="G59" i="1"/>
  <c r="L57" i="1"/>
  <c r="M57" i="1" s="1"/>
  <c r="L48" i="1"/>
  <c r="M48" i="1" s="1"/>
  <c r="K43" i="1"/>
  <c r="K45" i="1" s="1"/>
  <c r="L32" i="1"/>
  <c r="M32" i="1" s="1"/>
  <c r="L31" i="1"/>
  <c r="M31" i="1" s="1"/>
  <c r="L30" i="1"/>
  <c r="M30" i="1" s="1"/>
  <c r="J22" i="1"/>
  <c r="I22" i="1"/>
  <c r="H22" i="1"/>
  <c r="G22" i="1"/>
  <c r="L18" i="1"/>
  <c r="M18" i="1" s="1"/>
  <c r="L17" i="1"/>
  <c r="F22" i="1"/>
  <c r="E22" i="1"/>
  <c r="L12" i="1"/>
  <c r="L14" i="1" s="1"/>
  <c r="I14" i="1"/>
  <c r="G14" i="1"/>
  <c r="E14" i="1"/>
  <c r="F14" i="1"/>
  <c r="H14" i="1"/>
  <c r="K76" i="1"/>
  <c r="J76" i="1"/>
  <c r="I76" i="1"/>
  <c r="H76" i="1"/>
  <c r="G76" i="1"/>
  <c r="G98" i="1"/>
  <c r="G118" i="1"/>
  <c r="K27" i="1"/>
  <c r="J27" i="1"/>
  <c r="I27" i="1"/>
  <c r="H27" i="1"/>
  <c r="G27" i="1"/>
  <c r="J118" i="1"/>
  <c r="I118" i="1"/>
  <c r="H118" i="1"/>
  <c r="L80" i="1"/>
  <c r="M80" i="1" s="1"/>
  <c r="L25" i="1"/>
  <c r="L27" i="1" s="1"/>
  <c r="H98" i="1"/>
  <c r="I98" i="1"/>
  <c r="J98" i="1"/>
  <c r="K98" i="1"/>
  <c r="M73" i="1"/>
  <c r="L72" i="1"/>
  <c r="M72" i="1" s="1"/>
  <c r="L50" i="1"/>
  <c r="M50" i="1" s="1"/>
  <c r="L49" i="1"/>
  <c r="M49" i="1" s="1"/>
  <c r="G45" i="1"/>
  <c r="J45" i="1"/>
  <c r="I45" i="1"/>
  <c r="H45" i="1"/>
  <c r="M53" i="1" l="1"/>
  <c r="L53" i="1"/>
  <c r="L35" i="1"/>
  <c r="M35" i="1" s="1"/>
  <c r="I120" i="1"/>
  <c r="G120" i="1"/>
  <c r="H120" i="1"/>
  <c r="L38" i="1"/>
  <c r="M101" i="1"/>
  <c r="M103" i="1" s="1"/>
  <c r="K88" i="1"/>
  <c r="L88" i="1"/>
  <c r="L64" i="1"/>
  <c r="M106" i="1"/>
  <c r="M108" i="1" s="1"/>
  <c r="L114" i="1"/>
  <c r="L98" i="1"/>
  <c r="L93" i="1"/>
  <c r="M83" i="1"/>
  <c r="M86" i="1"/>
  <c r="M88" i="1" s="1"/>
  <c r="K118" i="1"/>
  <c r="L83" i="1"/>
  <c r="M67" i="1"/>
  <c r="M69" i="1" s="1"/>
  <c r="M59" i="1"/>
  <c r="L59" i="1"/>
  <c r="L43" i="1"/>
  <c r="M43" i="1" s="1"/>
  <c r="M45" i="1" s="1"/>
  <c r="L22" i="1"/>
  <c r="M17" i="1"/>
  <c r="M22" i="1" s="1"/>
  <c r="M12" i="1"/>
  <c r="M14" i="1" s="1"/>
  <c r="J14" i="1"/>
  <c r="J120" i="1" s="1"/>
  <c r="L118" i="1"/>
  <c r="M116" i="1"/>
  <c r="M118" i="1" s="1"/>
  <c r="L76" i="1"/>
  <c r="K14" i="1"/>
  <c r="M76" i="1"/>
  <c r="M25" i="1"/>
  <c r="M27" i="1" s="1"/>
  <c r="K120" i="1" l="1"/>
  <c r="M38" i="1"/>
  <c r="M40" i="1" s="1"/>
  <c r="M120" i="1" s="1"/>
  <c r="L40" i="1"/>
  <c r="L45" i="1"/>
  <c r="L120" i="1" l="1"/>
</calcChain>
</file>

<file path=xl/sharedStrings.xml><?xml version="1.0" encoding="utf-8"?>
<sst xmlns="http://schemas.openxmlformats.org/spreadsheetml/2006/main" count="196" uniqueCount="104">
  <si>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</si>
  <si>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</si>
  <si>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</si>
  <si>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</si>
  <si>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</si>
  <si>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</si>
  <si>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</si>
  <si>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</si>
  <si>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</si>
  <si>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</si>
  <si>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</si>
  <si>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</si>
  <si>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</si>
  <si>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</si>
  <si>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</si>
  <si>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</si>
  <si>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</si>
  <si>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</si>
  <si>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</si>
  <si>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</si>
  <si>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</si>
  <si>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</si>
  <si>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</si>
  <si>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</si>
  <si>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</si>
  <si>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</si>
  <si>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</si>
  <si>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</si>
  <si>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</si>
  <si>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</si>
  <si>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</si>
  <si>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</si>
  <si>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</si>
  <si>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</si>
  <si>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</si>
  <si>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</si>
  <si>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</si>
  <si>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</si>
  <si>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</si>
  <si>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</si>
  <si>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</si>
  <si>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</si>
  <si>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</si>
  <si>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</si>
  <si>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</si>
  <si>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</si>
  <si>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</si>
  <si>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</si>
  <si>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</si>
  <si>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</si>
  <si>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</si>
  <si>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</si>
  <si>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</si>
  <si>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</si>
  <si>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</si>
  <si>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</si>
  <si>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</si>
  <si>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</si>
  <si>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</si>
  <si>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</si>
  <si>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</si>
  <si>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</si>
  <si>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</si>
  <si>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</si>
  <si>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</si>
  <si>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</si>
  <si>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</si>
  <si>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</si>
  <si>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</si>
  <si>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</si>
  <si>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</si>
  <si>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</si>
  <si>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</si>
  <si>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</si>
  <si>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</si>
  <si>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</si>
  <si>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</si>
  <si>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</si>
  <si>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</si>
  <si>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</si>
  <si>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</si>
  <si>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</si>
  <si>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</si>
  <si>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LUMY ALTAGRACIA BRITO NUÑEZ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</si>
  <si>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</si>
  <si>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</si>
  <si>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</si>
  <si>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</si>
  <si>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</si>
  <si>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</si>
  <si>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</si>
  <si>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</si>
  <si>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</si>
  <si>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</si>
  <si>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</si>
  <si>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</si>
  <si>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</si>
  <si>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</si>
  <si>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</si>
  <si>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</si>
  <si>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</si>
  <si>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</si>
  <si>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</si>
  <si>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Mes de Julio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</si>
</sst>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4" fontId="21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30"/>
  <sheetViews>
    <sheetView tabSelected="1" zoomScale="80" zoomScaleNormal="80" workbookViewId="0">
      <pane ySplit="1" topLeftCell="A107" activePane="bottomLeft" state="frozen"/>
      <selection pane="bottomLeft" activeCell="A122" sqref="A122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69" s="10" customFormat="1" ht="26.25" customHeight="1" x14ac:dyDescent="0.4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69" s="10" customFormat="1" ht="26.25" customHeight="1" x14ac:dyDescent="0.4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69" s="10" customFormat="1" ht="8.25" customHeigh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69" s="10" customFormat="1" ht="20.25" x14ac:dyDescent="0.3">
      <c r="A5" s="103" t="s">
        <v>51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69" s="10" customFormat="1" ht="20.25" x14ac:dyDescent="0.3">
      <c r="A6" s="103" t="s">
        <v>103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4" t="s">
        <v>2</v>
      </c>
      <c r="B8" s="104" t="s">
        <v>3</v>
      </c>
      <c r="C8" s="107" t="s">
        <v>4</v>
      </c>
      <c r="D8" s="107" t="s">
        <v>5</v>
      </c>
      <c r="E8" s="109" t="s">
        <v>6</v>
      </c>
      <c r="F8" s="110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5"/>
      <c r="B9" s="106"/>
      <c r="C9" s="108"/>
      <c r="D9" s="108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58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59</v>
      </c>
      <c r="B12" s="48" t="s">
        <v>60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 t="shared" si="0"/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61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62</v>
      </c>
      <c r="B17" s="48" t="s">
        <v>100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83</v>
      </c>
      <c r="B18" s="48" t="s">
        <v>84</v>
      </c>
      <c r="C18" s="14" t="s">
        <v>16</v>
      </c>
      <c r="D18" s="93" t="s">
        <v>17</v>
      </c>
      <c r="E18" s="55"/>
      <c r="F18" s="55"/>
      <c r="G18" s="92">
        <v>125000</v>
      </c>
      <c r="H18" s="92">
        <v>3587.5</v>
      </c>
      <c r="I18" s="92">
        <v>17985.990000000002</v>
      </c>
      <c r="J18" s="92">
        <v>3800</v>
      </c>
      <c r="K18" s="92">
        <v>25</v>
      </c>
      <c r="L18" s="92">
        <f>+K18+J18+I18+H18</f>
        <v>25398.49</v>
      </c>
      <c r="M18" s="92">
        <f>+G18-L18</f>
        <v>99601.51</v>
      </c>
    </row>
    <row r="19" spans="1:69" s="10" customFormat="1" ht="15" customHeight="1" x14ac:dyDescent="0.25">
      <c r="A19" s="14" t="s">
        <v>101</v>
      </c>
      <c r="B19" s="48" t="s">
        <v>102</v>
      </c>
      <c r="C19" s="14" t="s">
        <v>16</v>
      </c>
      <c r="D19" s="93" t="s">
        <v>17</v>
      </c>
      <c r="E19" s="55"/>
      <c r="F19" s="55"/>
      <c r="G19" s="92">
        <v>65000</v>
      </c>
      <c r="H19" s="92"/>
      <c r="I19" s="92"/>
      <c r="J19" s="92"/>
      <c r="K19" s="92"/>
      <c r="L19" s="92"/>
      <c r="M19" s="92"/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111">
        <v>2</v>
      </c>
      <c r="C22" s="3"/>
      <c r="D22" s="84"/>
      <c r="E22" s="33">
        <f>SUM(E17:E17)</f>
        <v>0</v>
      </c>
      <c r="F22" s="33">
        <f>SUM(F17:F17)</f>
        <v>0</v>
      </c>
      <c r="G22" s="33">
        <f t="shared" ref="G22:M22" si="1">SUM(G17:G18)</f>
        <v>190000</v>
      </c>
      <c r="H22" s="33">
        <f t="shared" si="1"/>
        <v>5453</v>
      </c>
      <c r="I22" s="33">
        <f t="shared" si="1"/>
        <v>22413.57</v>
      </c>
      <c r="J22" s="33">
        <f t="shared" si="1"/>
        <v>5776</v>
      </c>
      <c r="K22" s="33">
        <f t="shared" si="1"/>
        <v>50</v>
      </c>
      <c r="L22" s="33">
        <f t="shared" si="1"/>
        <v>33692.57</v>
      </c>
      <c r="M22" s="33">
        <f t="shared" si="1"/>
        <v>156307.43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88</v>
      </c>
      <c r="B24" s="45"/>
      <c r="D24" s="45"/>
    </row>
    <row r="25" spans="1:69" s="35" customFormat="1" ht="15.75" customHeight="1" x14ac:dyDescent="0.25">
      <c r="A25" s="72" t="s">
        <v>52</v>
      </c>
      <c r="B25" s="38" t="s">
        <v>53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2">+G25</f>
        <v>75000</v>
      </c>
      <c r="H27" s="6">
        <f t="shared" si="2"/>
        <v>2152.5</v>
      </c>
      <c r="I27" s="6">
        <f t="shared" si="2"/>
        <v>6309.38</v>
      </c>
      <c r="J27" s="6">
        <f t="shared" si="2"/>
        <v>2280</v>
      </c>
      <c r="K27" s="6">
        <f t="shared" si="2"/>
        <v>25</v>
      </c>
      <c r="L27" s="6">
        <f t="shared" si="2"/>
        <v>10766.880000000001</v>
      </c>
      <c r="M27" s="7">
        <f t="shared" si="2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63</v>
      </c>
      <c r="B29" s="45"/>
      <c r="D29" s="45"/>
    </row>
    <row r="30" spans="1:69" s="35" customFormat="1" ht="15.75" customHeight="1" x14ac:dyDescent="0.25">
      <c r="A30" s="72" t="s">
        <v>64</v>
      </c>
      <c r="B30" s="46" t="s">
        <v>65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66</v>
      </c>
      <c r="B31" s="46" t="s">
        <v>65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3">+K31+J31+I31+H31</f>
        <v>7057.68</v>
      </c>
      <c r="M31" s="92">
        <f t="shared" ref="M31:M35" si="4">+G31-L31</f>
        <v>52942.32</v>
      </c>
    </row>
    <row r="32" spans="1:69" s="10" customFormat="1" ht="15.75" customHeight="1" x14ac:dyDescent="0.25">
      <c r="A32" s="90" t="s">
        <v>67</v>
      </c>
      <c r="B32" s="46" t="s">
        <v>65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3"/>
        <v>7057.68</v>
      </c>
      <c r="M32" s="92">
        <f t="shared" si="4"/>
        <v>52942.32</v>
      </c>
    </row>
    <row r="33" spans="1:13" s="10" customFormat="1" ht="15.75" customHeight="1" x14ac:dyDescent="0.25">
      <c r="A33" s="90" t="s">
        <v>98</v>
      </c>
      <c r="B33" s="46" t="s">
        <v>65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4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>SUM(H30:H33)</f>
        <v>7175</v>
      </c>
      <c r="I35" s="6">
        <f>SUM(I30:I33)</f>
        <v>15828.519999999999</v>
      </c>
      <c r="J35" s="6">
        <f>SUM(J30:J33)</f>
        <v>7600</v>
      </c>
      <c r="K35" s="6">
        <f>SUM(K30:K33)</f>
        <v>100</v>
      </c>
      <c r="L35" s="6">
        <f>SUM(L30:L32:L33)</f>
        <v>30703.52</v>
      </c>
      <c r="M35" s="6">
        <f t="shared" si="4"/>
        <v>219296.48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94</v>
      </c>
      <c r="B37" s="45"/>
      <c r="D37" s="45"/>
    </row>
    <row r="38" spans="1:13" s="35" customFormat="1" ht="15.75" customHeight="1" x14ac:dyDescent="0.25">
      <c r="A38" s="72" t="s">
        <v>95</v>
      </c>
      <c r="B38" s="46" t="s">
        <v>96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75000</v>
      </c>
      <c r="H38" s="92">
        <v>2152.5</v>
      </c>
      <c r="I38" s="92">
        <v>6309.38</v>
      </c>
      <c r="J38" s="92">
        <v>2280</v>
      </c>
      <c r="K38" s="92">
        <v>25</v>
      </c>
      <c r="L38" s="92">
        <f>+H38+I38+J38+K38</f>
        <v>10766.880000000001</v>
      </c>
      <c r="M38" s="92">
        <f>+G38-L38</f>
        <v>64233.119999999995</v>
      </c>
    </row>
    <row r="39" spans="1:13" s="10" customFormat="1" ht="15.75" customHeight="1" x14ac:dyDescent="0.25">
      <c r="A39" s="50"/>
      <c r="B39" s="45"/>
      <c r="D39" s="45"/>
      <c r="E39" s="2"/>
      <c r="F39" s="2"/>
      <c r="G39" s="21"/>
      <c r="H39" s="21"/>
      <c r="I39" s="21"/>
      <c r="J39" s="21"/>
      <c r="K39" s="21"/>
      <c r="L39" s="21"/>
      <c r="M39" s="21"/>
    </row>
    <row r="40" spans="1:13" ht="15.75" customHeight="1" x14ac:dyDescent="0.25">
      <c r="A40" s="3" t="s">
        <v>18</v>
      </c>
      <c r="B40" s="4">
        <v>1</v>
      </c>
      <c r="C40" s="3"/>
      <c r="D40" s="4"/>
      <c r="E40" s="5"/>
      <c r="F40" s="5"/>
      <c r="G40" s="6">
        <f>SUM(G37:G38)</f>
        <v>75000</v>
      </c>
      <c r="H40" s="6">
        <f t="shared" ref="H40:L40" si="5">SUM(H37:H38)</f>
        <v>2152.5</v>
      </c>
      <c r="I40" s="6">
        <f t="shared" si="5"/>
        <v>6309.38</v>
      </c>
      <c r="J40" s="6">
        <f t="shared" si="5"/>
        <v>2280</v>
      </c>
      <c r="K40" s="6">
        <f t="shared" si="5"/>
        <v>25</v>
      </c>
      <c r="L40" s="6">
        <f t="shared" si="5"/>
        <v>10766.880000000001</v>
      </c>
      <c r="M40" s="7">
        <f>SUM(M37:M38)</f>
        <v>64233.119999999995</v>
      </c>
    </row>
    <row r="41" spans="1:13" s="10" customFormat="1" ht="15.75" customHeight="1" x14ac:dyDescent="0.25">
      <c r="A41" s="17"/>
      <c r="B41" s="85"/>
      <c r="C41" s="17"/>
      <c r="D41" s="85"/>
      <c r="E41" s="88"/>
      <c r="F41" s="88"/>
      <c r="G41" s="89"/>
      <c r="H41" s="89"/>
      <c r="I41" s="89"/>
      <c r="J41" s="89"/>
      <c r="K41" s="89"/>
      <c r="L41" s="89"/>
      <c r="M41" s="89"/>
    </row>
    <row r="42" spans="1:13" s="10" customFormat="1" ht="15.75" customHeight="1" x14ac:dyDescent="0.25">
      <c r="A42" s="50" t="s">
        <v>38</v>
      </c>
      <c r="B42" s="45"/>
      <c r="D42" s="45"/>
    </row>
    <row r="43" spans="1:13" s="35" customFormat="1" ht="15.75" customHeight="1" x14ac:dyDescent="0.25">
      <c r="A43" s="72" t="s">
        <v>39</v>
      </c>
      <c r="B43" s="46" t="s">
        <v>48</v>
      </c>
      <c r="C43" s="35" t="s">
        <v>16</v>
      </c>
      <c r="D43" s="93" t="s">
        <v>24</v>
      </c>
      <c r="E43" s="74">
        <v>45597</v>
      </c>
      <c r="F43" s="76">
        <v>45777</v>
      </c>
      <c r="G43" s="92">
        <v>125000</v>
      </c>
      <c r="H43" s="92">
        <v>3587.5</v>
      </c>
      <c r="I43" s="92">
        <v>17557.13</v>
      </c>
      <c r="J43" s="92">
        <v>3800</v>
      </c>
      <c r="K43" s="92">
        <f>1715.46+25</f>
        <v>1740.46</v>
      </c>
      <c r="L43" s="92">
        <f>+H43+I43+J43+K43</f>
        <v>26685.09</v>
      </c>
      <c r="M43" s="92">
        <f>+G43-L43</f>
        <v>98314.91</v>
      </c>
    </row>
    <row r="44" spans="1:13" s="10" customFormat="1" ht="15.75" customHeight="1" x14ac:dyDescent="0.25">
      <c r="A44" s="50"/>
      <c r="B44" s="45"/>
      <c r="D44" s="45"/>
      <c r="E44" s="2"/>
      <c r="F44" s="2"/>
      <c r="G44" s="21"/>
      <c r="H44" s="21"/>
      <c r="I44" s="21"/>
      <c r="J44" s="21"/>
      <c r="K44" s="21"/>
      <c r="L44" s="21"/>
      <c r="M44" s="21"/>
    </row>
    <row r="45" spans="1:13" ht="15.75" customHeight="1" x14ac:dyDescent="0.25">
      <c r="A45" s="3" t="s">
        <v>18</v>
      </c>
      <c r="B45" s="4">
        <v>1</v>
      </c>
      <c r="C45" s="3"/>
      <c r="D45" s="4"/>
      <c r="E45" s="5"/>
      <c r="F45" s="5"/>
      <c r="G45" s="6">
        <f>SUM(G42:G43)</f>
        <v>125000</v>
      </c>
      <c r="H45" s="6">
        <f t="shared" ref="H45:L45" si="6">SUM(H42:H43)</f>
        <v>3587.5</v>
      </c>
      <c r="I45" s="6">
        <f t="shared" si="6"/>
        <v>17557.13</v>
      </c>
      <c r="J45" s="6">
        <f t="shared" si="6"/>
        <v>3800</v>
      </c>
      <c r="K45" s="6">
        <f t="shared" si="6"/>
        <v>1740.46</v>
      </c>
      <c r="L45" s="6">
        <f t="shared" si="6"/>
        <v>26685.09</v>
      </c>
      <c r="M45" s="7">
        <f>SUM(M42:M43)</f>
        <v>98314.91</v>
      </c>
    </row>
    <row r="46" spans="1:13" s="10" customFormat="1" ht="15.75" customHeight="1" x14ac:dyDescent="0.25">
      <c r="A46" s="17"/>
      <c r="B46" s="85"/>
      <c r="C46" s="17"/>
      <c r="D46" s="85"/>
      <c r="E46" s="88"/>
      <c r="F46" s="88"/>
      <c r="G46" s="89"/>
      <c r="H46" s="89"/>
      <c r="I46" s="89"/>
      <c r="J46" s="89"/>
      <c r="K46" s="89"/>
      <c r="L46" s="89"/>
      <c r="M46" s="91"/>
    </row>
    <row r="47" spans="1:13" s="10" customFormat="1" x14ac:dyDescent="0.25">
      <c r="A47" s="58" t="s">
        <v>40</v>
      </c>
      <c r="B47" s="58"/>
      <c r="C47" s="16"/>
      <c r="D47" s="58"/>
      <c r="E47" s="62"/>
      <c r="F47" s="62"/>
      <c r="G47" s="62"/>
      <c r="H47" s="62"/>
      <c r="I47" s="62"/>
      <c r="J47" s="62"/>
      <c r="K47" s="62"/>
    </row>
    <row r="48" spans="1:13" s="10" customFormat="1" x14ac:dyDescent="0.25">
      <c r="A48" s="36" t="s">
        <v>68</v>
      </c>
      <c r="B48" s="36" t="s">
        <v>69</v>
      </c>
      <c r="C48" s="35" t="s">
        <v>16</v>
      </c>
      <c r="D48" s="93" t="s">
        <v>17</v>
      </c>
      <c r="E48" s="56"/>
      <c r="F48" s="56"/>
      <c r="G48" s="92">
        <v>125000</v>
      </c>
      <c r="H48" s="92">
        <v>3587.5</v>
      </c>
      <c r="I48" s="92">
        <v>17985.990000000002</v>
      </c>
      <c r="J48" s="92">
        <v>3800</v>
      </c>
      <c r="K48" s="92">
        <v>25</v>
      </c>
      <c r="L48" s="92">
        <f>+H48+I48+J48+K48</f>
        <v>25398.49</v>
      </c>
      <c r="M48" s="92">
        <f>+G48-L48</f>
        <v>99601.51</v>
      </c>
    </row>
    <row r="49" spans="1:69" s="35" customFormat="1" x14ac:dyDescent="0.25">
      <c r="A49" s="14" t="s">
        <v>50</v>
      </c>
      <c r="B49" s="38" t="s">
        <v>41</v>
      </c>
      <c r="C49" s="35" t="s">
        <v>16</v>
      </c>
      <c r="D49" s="93" t="s">
        <v>17</v>
      </c>
      <c r="E49" s="74">
        <v>45597</v>
      </c>
      <c r="F49" s="74">
        <v>45777</v>
      </c>
      <c r="G49" s="92">
        <v>57500</v>
      </c>
      <c r="H49" s="92">
        <v>1650.25</v>
      </c>
      <c r="I49" s="92">
        <v>3016.23</v>
      </c>
      <c r="J49" s="92">
        <v>1748</v>
      </c>
      <c r="K49" s="92">
        <v>25</v>
      </c>
      <c r="L49" s="92">
        <f>+H49+I49+J49+K49</f>
        <v>6439.48</v>
      </c>
      <c r="M49" s="92">
        <f>+G49-L49</f>
        <v>51060.520000000004</v>
      </c>
    </row>
    <row r="50" spans="1:69" s="35" customFormat="1" x14ac:dyDescent="0.25">
      <c r="A50" s="35" t="s">
        <v>42</v>
      </c>
      <c r="B50" s="46" t="s">
        <v>43</v>
      </c>
      <c r="C50" s="35" t="s">
        <v>16</v>
      </c>
      <c r="D50" s="93" t="s">
        <v>17</v>
      </c>
      <c r="E50" s="74">
        <v>45597</v>
      </c>
      <c r="F50" s="74">
        <v>45777</v>
      </c>
      <c r="G50" s="92">
        <v>47000</v>
      </c>
      <c r="H50" s="92">
        <v>1348.9</v>
      </c>
      <c r="I50" s="92">
        <v>1430.6</v>
      </c>
      <c r="J50" s="92">
        <v>1428.8</v>
      </c>
      <c r="K50" s="92">
        <v>25</v>
      </c>
      <c r="L50" s="92">
        <f t="shared" ref="L50:L51" si="7">+H50+I50+J50+K50</f>
        <v>4233.3</v>
      </c>
      <c r="M50" s="92">
        <f t="shared" ref="M50:M51" si="8">+G50-L50</f>
        <v>42766.7</v>
      </c>
    </row>
    <row r="51" spans="1:69" s="35" customFormat="1" x14ac:dyDescent="0.25">
      <c r="A51" s="14" t="s">
        <v>44</v>
      </c>
      <c r="B51" s="38" t="s">
        <v>45</v>
      </c>
      <c r="C51" s="35" t="s">
        <v>16</v>
      </c>
      <c r="D51" s="93" t="s">
        <v>17</v>
      </c>
      <c r="E51" s="74">
        <v>45597</v>
      </c>
      <c r="F51" s="74">
        <v>45777</v>
      </c>
      <c r="G51" s="92">
        <v>45000</v>
      </c>
      <c r="H51" s="92">
        <v>1291.5</v>
      </c>
      <c r="I51" s="92">
        <v>1148.33</v>
      </c>
      <c r="J51" s="92">
        <v>1368</v>
      </c>
      <c r="K51" s="92">
        <v>25</v>
      </c>
      <c r="L51" s="92">
        <f t="shared" si="7"/>
        <v>3832.83</v>
      </c>
      <c r="M51" s="92">
        <f t="shared" si="8"/>
        <v>41167.17</v>
      </c>
    </row>
    <row r="52" spans="1:69" s="10" customFormat="1" x14ac:dyDescent="0.25">
      <c r="A52" s="48"/>
      <c r="B52" s="36"/>
      <c r="D52" s="45"/>
      <c r="E52" s="2"/>
      <c r="F52" s="2"/>
      <c r="G52" s="55"/>
      <c r="H52" s="55"/>
      <c r="I52" s="55"/>
      <c r="J52" s="56"/>
      <c r="K52" s="57"/>
      <c r="L52" s="34"/>
      <c r="M52" s="34"/>
    </row>
    <row r="53" spans="1:69" x14ac:dyDescent="0.25">
      <c r="A53" s="3" t="s">
        <v>18</v>
      </c>
      <c r="B53" s="4">
        <v>4</v>
      </c>
      <c r="C53" s="3"/>
      <c r="D53" s="4"/>
      <c r="E53" s="33"/>
      <c r="F53" s="33"/>
      <c r="G53" s="33">
        <f t="shared" ref="G53:M53" si="9">SUM(G48:G52)</f>
        <v>274500</v>
      </c>
      <c r="H53" s="33">
        <f t="shared" si="9"/>
        <v>7878.15</v>
      </c>
      <c r="I53" s="33">
        <f t="shared" si="9"/>
        <v>23581.15</v>
      </c>
      <c r="J53" s="33">
        <f t="shared" si="9"/>
        <v>8344.7999999999993</v>
      </c>
      <c r="K53" s="33">
        <f t="shared" si="9"/>
        <v>100</v>
      </c>
      <c r="L53" s="33">
        <f t="shared" si="9"/>
        <v>39904.100000000006</v>
      </c>
      <c r="M53" s="33">
        <f t="shared" si="9"/>
        <v>234595.89999999997</v>
      </c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10" customFormat="1" x14ac:dyDescent="0.25">
      <c r="A54" s="17"/>
      <c r="B54" s="85"/>
      <c r="C54" s="17"/>
      <c r="D54" s="85"/>
      <c r="E54" s="87"/>
      <c r="F54" s="87"/>
      <c r="G54" s="87"/>
      <c r="H54" s="87"/>
      <c r="I54" s="87"/>
      <c r="J54" s="87"/>
      <c r="K54" s="87"/>
      <c r="L54" s="87"/>
      <c r="M54" s="87"/>
    </row>
    <row r="55" spans="1:69" s="10" customFormat="1" ht="15.75" customHeight="1" x14ac:dyDescent="0.25">
      <c r="A55" s="53" t="s">
        <v>19</v>
      </c>
      <c r="B55" s="46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69" s="35" customFormat="1" ht="15.75" customHeight="1" x14ac:dyDescent="0.25">
      <c r="A56" s="35" t="s">
        <v>20</v>
      </c>
      <c r="B56" s="46" t="s">
        <v>21</v>
      </c>
      <c r="C56" s="14" t="s">
        <v>16</v>
      </c>
      <c r="D56" s="93" t="s">
        <v>17</v>
      </c>
      <c r="E56" s="74">
        <v>45505</v>
      </c>
      <c r="F56" s="76">
        <v>45688</v>
      </c>
      <c r="G56" s="92">
        <v>55000</v>
      </c>
      <c r="H56" s="92">
        <v>1578.5</v>
      </c>
      <c r="I56" s="92">
        <v>2559.6799999999998</v>
      </c>
      <c r="J56" s="92">
        <v>1672</v>
      </c>
      <c r="K56" s="92">
        <v>25</v>
      </c>
      <c r="L56" s="92">
        <f>+K56+J56+I56+H56</f>
        <v>5835.18</v>
      </c>
      <c r="M56" s="92">
        <f>+G56-L56</f>
        <v>49164.82</v>
      </c>
    </row>
    <row r="57" spans="1:69" s="10" customFormat="1" ht="15.75" customHeight="1" x14ac:dyDescent="0.25">
      <c r="A57" s="35" t="s">
        <v>70</v>
      </c>
      <c r="B57" s="46" t="s">
        <v>21</v>
      </c>
      <c r="C57" s="14" t="s">
        <v>16</v>
      </c>
      <c r="D57" s="93" t="s">
        <v>17</v>
      </c>
      <c r="E57" s="2"/>
      <c r="F57" s="2"/>
      <c r="G57" s="92">
        <v>60000</v>
      </c>
      <c r="H57" s="92">
        <v>1722</v>
      </c>
      <c r="I57" s="92">
        <v>3486.68</v>
      </c>
      <c r="J57" s="92">
        <v>1824</v>
      </c>
      <c r="K57" s="92">
        <v>25</v>
      </c>
      <c r="L57" s="92">
        <f>+K57+J57+I57+H57</f>
        <v>7057.68</v>
      </c>
      <c r="M57" s="92">
        <f>+G57-L57</f>
        <v>52942.32</v>
      </c>
    </row>
    <row r="58" spans="1:69" s="10" customFormat="1" ht="15.75" customHeight="1" x14ac:dyDescent="0.25">
      <c r="A58" s="35"/>
      <c r="B58" s="46"/>
      <c r="C58" s="14"/>
      <c r="D58" s="38"/>
      <c r="E58" s="2"/>
      <c r="F58" s="2"/>
      <c r="G58" s="37"/>
      <c r="H58" s="37"/>
      <c r="I58" s="37"/>
      <c r="J58" s="63"/>
      <c r="K58" s="37"/>
      <c r="L58" s="37"/>
      <c r="M58" s="22"/>
    </row>
    <row r="59" spans="1:69" ht="15.75" customHeight="1" x14ac:dyDescent="0.25">
      <c r="A59" s="3" t="s">
        <v>18</v>
      </c>
      <c r="B59" s="4">
        <v>2</v>
      </c>
      <c r="C59" s="3"/>
      <c r="D59" s="4"/>
      <c r="E59" s="5"/>
      <c r="F59" s="5"/>
      <c r="G59" s="6">
        <f>SUM(G56:G57)</f>
        <v>115000</v>
      </c>
      <c r="H59" s="6">
        <f t="shared" ref="H59:M59" si="10">SUM(H56:H57)</f>
        <v>3300.5</v>
      </c>
      <c r="I59" s="6">
        <f t="shared" si="10"/>
        <v>6046.36</v>
      </c>
      <c r="J59" s="6">
        <f>SUM(J56:J57)</f>
        <v>3496</v>
      </c>
      <c r="K59" s="6">
        <f t="shared" si="10"/>
        <v>50</v>
      </c>
      <c r="L59" s="6">
        <f t="shared" si="10"/>
        <v>12892.86</v>
      </c>
      <c r="M59" s="6">
        <f t="shared" si="10"/>
        <v>102107.14</v>
      </c>
    </row>
    <row r="60" spans="1:69" s="10" customFormat="1" ht="15.75" customHeight="1" x14ac:dyDescent="0.25">
      <c r="A60" s="17"/>
      <c r="B60" s="85"/>
      <c r="C60" s="17"/>
      <c r="D60" s="85"/>
      <c r="E60" s="88"/>
      <c r="F60" s="88"/>
      <c r="G60" s="89"/>
      <c r="H60" s="89"/>
      <c r="I60" s="89"/>
      <c r="J60" s="89"/>
      <c r="K60" s="89"/>
      <c r="L60" s="89"/>
      <c r="M60" s="89"/>
    </row>
    <row r="61" spans="1:69" s="10" customFormat="1" ht="15.75" customHeight="1" x14ac:dyDescent="0.25">
      <c r="A61" s="53" t="s">
        <v>85</v>
      </c>
      <c r="B61" s="46"/>
      <c r="C61" s="36"/>
      <c r="D61" s="36"/>
      <c r="E61" s="2"/>
      <c r="F61" s="2"/>
      <c r="G61" s="37"/>
      <c r="H61" s="37"/>
      <c r="I61" s="37"/>
      <c r="J61" s="92"/>
      <c r="K61" s="92"/>
      <c r="L61" s="92"/>
      <c r="M61" s="92"/>
    </row>
    <row r="62" spans="1:69" s="35" customFormat="1" ht="15.75" customHeight="1" x14ac:dyDescent="0.25">
      <c r="A62" s="35" t="s">
        <v>86</v>
      </c>
      <c r="B62" s="46" t="s">
        <v>87</v>
      </c>
      <c r="C62" s="14" t="s">
        <v>16</v>
      </c>
      <c r="D62" s="93" t="s">
        <v>17</v>
      </c>
      <c r="E62" s="74">
        <v>45505</v>
      </c>
      <c r="F62" s="76">
        <v>45688</v>
      </c>
      <c r="G62" s="92">
        <v>100000</v>
      </c>
      <c r="H62" s="92">
        <v>2870</v>
      </c>
      <c r="I62" s="92">
        <v>12105.37</v>
      </c>
      <c r="J62" s="92">
        <v>3040</v>
      </c>
      <c r="K62" s="92">
        <v>25</v>
      </c>
      <c r="L62" s="92">
        <f>+H62+I62+J62+K62</f>
        <v>18040.370000000003</v>
      </c>
      <c r="M62" s="92">
        <f>+G62-L62</f>
        <v>81959.63</v>
      </c>
    </row>
    <row r="63" spans="1:69" s="10" customFormat="1" ht="15.75" customHeight="1" x14ac:dyDescent="0.25">
      <c r="A63" s="35"/>
      <c r="B63" s="46"/>
      <c r="C63" s="14"/>
      <c r="D63" s="38"/>
      <c r="E63" s="2"/>
      <c r="F63" s="2"/>
      <c r="G63" s="37"/>
      <c r="H63" s="37"/>
      <c r="I63" s="37"/>
      <c r="J63" s="63"/>
      <c r="K63" s="37"/>
      <c r="L63" s="37"/>
      <c r="M63" s="22"/>
    </row>
    <row r="64" spans="1:69" ht="15.75" customHeight="1" x14ac:dyDescent="0.25">
      <c r="A64" s="3" t="s">
        <v>18</v>
      </c>
      <c r="B64" s="4">
        <v>1</v>
      </c>
      <c r="C64" s="3"/>
      <c r="D64" s="4"/>
      <c r="E64" s="5"/>
      <c r="F64" s="5"/>
      <c r="G64" s="6">
        <f t="shared" ref="G64:M64" si="11">SUM(G62:G62)</f>
        <v>100000</v>
      </c>
      <c r="H64" s="6">
        <f>SUM(H62:H62)</f>
        <v>2870</v>
      </c>
      <c r="I64" s="6">
        <f t="shared" si="11"/>
        <v>12105.37</v>
      </c>
      <c r="J64" s="6">
        <f t="shared" si="11"/>
        <v>3040</v>
      </c>
      <c r="K64" s="6">
        <f t="shared" si="11"/>
        <v>25</v>
      </c>
      <c r="L64" s="6">
        <f t="shared" si="11"/>
        <v>18040.370000000003</v>
      </c>
      <c r="M64" s="6">
        <f t="shared" si="11"/>
        <v>81959.63</v>
      </c>
    </row>
    <row r="65" spans="1:13" s="10" customFormat="1" ht="15.75" customHeight="1" x14ac:dyDescent="0.25">
      <c r="A65" s="17"/>
      <c r="B65" s="85"/>
      <c r="C65" s="17"/>
      <c r="D65" s="85"/>
      <c r="E65" s="88"/>
      <c r="F65" s="88"/>
      <c r="G65" s="89"/>
      <c r="H65" s="89"/>
      <c r="I65" s="89"/>
      <c r="J65" s="89"/>
      <c r="K65" s="89"/>
      <c r="L65" s="89"/>
      <c r="M65" s="89"/>
    </row>
    <row r="66" spans="1:13" s="10" customFormat="1" ht="15.75" customHeight="1" x14ac:dyDescent="0.25">
      <c r="A66" s="53" t="s">
        <v>71</v>
      </c>
      <c r="B66" s="46"/>
      <c r="C66" s="36"/>
      <c r="D66" s="36"/>
      <c r="E66" s="2"/>
      <c r="F66" s="2"/>
      <c r="G66" s="37"/>
      <c r="H66" s="37"/>
      <c r="I66" s="37"/>
      <c r="J66" s="37"/>
      <c r="K66" s="37"/>
      <c r="L66" s="37"/>
      <c r="M66" s="22"/>
    </row>
    <row r="67" spans="1:13" s="35" customFormat="1" ht="15.75" customHeight="1" x14ac:dyDescent="0.25">
      <c r="A67" s="35" t="s">
        <v>72</v>
      </c>
      <c r="B67" s="46" t="s">
        <v>73</v>
      </c>
      <c r="C67" s="14" t="s">
        <v>16</v>
      </c>
      <c r="D67" s="93" t="s">
        <v>24</v>
      </c>
      <c r="E67" s="74">
        <v>45505</v>
      </c>
      <c r="F67" s="76">
        <v>45688</v>
      </c>
      <c r="G67" s="92">
        <v>50000</v>
      </c>
      <c r="H67" s="92">
        <v>1435</v>
      </c>
      <c r="I67" s="92">
        <v>1854</v>
      </c>
      <c r="J67" s="92">
        <v>1520</v>
      </c>
      <c r="K67" s="92">
        <v>25</v>
      </c>
      <c r="L67" s="92">
        <f>+K67+J67+I67+H67</f>
        <v>4834</v>
      </c>
      <c r="M67" s="92">
        <f>+G67-L67</f>
        <v>45166</v>
      </c>
    </row>
    <row r="68" spans="1:13" s="10" customFormat="1" ht="15.75" customHeight="1" x14ac:dyDescent="0.25">
      <c r="A68" s="35"/>
      <c r="B68" s="46"/>
      <c r="C68" s="14"/>
      <c r="D68" s="38"/>
      <c r="E68" s="2"/>
      <c r="F68" s="2"/>
      <c r="G68" s="37"/>
      <c r="H68" s="37"/>
      <c r="I68" s="37"/>
      <c r="J68" s="63"/>
      <c r="K68" s="37"/>
      <c r="L68" s="37"/>
      <c r="M68" s="22"/>
    </row>
    <row r="69" spans="1:13" ht="15.75" customHeight="1" x14ac:dyDescent="0.25">
      <c r="A69" s="3" t="s">
        <v>18</v>
      </c>
      <c r="B69" s="4">
        <v>1</v>
      </c>
      <c r="C69" s="3"/>
      <c r="D69" s="4"/>
      <c r="E69" s="5"/>
      <c r="F69" s="5"/>
      <c r="G69" s="6">
        <f t="shared" ref="G69:M69" si="12">SUM(G67:G67)</f>
        <v>50000</v>
      </c>
      <c r="H69" s="6">
        <f t="shared" si="12"/>
        <v>1435</v>
      </c>
      <c r="I69" s="6">
        <f t="shared" si="12"/>
        <v>1854</v>
      </c>
      <c r="J69" s="6">
        <f t="shared" si="12"/>
        <v>1520</v>
      </c>
      <c r="K69" s="6">
        <f t="shared" si="12"/>
        <v>25</v>
      </c>
      <c r="L69" s="6">
        <f t="shared" si="12"/>
        <v>4834</v>
      </c>
      <c r="M69" s="6">
        <f t="shared" si="12"/>
        <v>45166</v>
      </c>
    </row>
    <row r="70" spans="1:13" s="10" customFormat="1" ht="15.75" customHeight="1" x14ac:dyDescent="0.25">
      <c r="A70" s="17"/>
      <c r="B70" s="85"/>
      <c r="C70" s="17"/>
      <c r="D70" s="85"/>
      <c r="E70" s="88"/>
      <c r="F70" s="88"/>
      <c r="G70" s="89"/>
      <c r="H70" s="89"/>
      <c r="I70" s="89"/>
      <c r="J70" s="89"/>
      <c r="K70" s="89"/>
      <c r="L70" s="89"/>
      <c r="M70" s="89"/>
    </row>
    <row r="71" spans="1:13" s="10" customFormat="1" ht="15.75" customHeight="1" x14ac:dyDescent="0.25">
      <c r="A71" s="16" t="s">
        <v>46</v>
      </c>
      <c r="B71" s="45"/>
      <c r="D71" s="45"/>
    </row>
    <row r="72" spans="1:13" s="35" customFormat="1" ht="15.75" customHeight="1" x14ac:dyDescent="0.25">
      <c r="A72" s="35" t="s">
        <v>33</v>
      </c>
      <c r="B72" s="46" t="s">
        <v>34</v>
      </c>
      <c r="C72" s="35" t="s">
        <v>16</v>
      </c>
      <c r="D72" s="93" t="s">
        <v>17</v>
      </c>
      <c r="E72" s="74">
        <v>45444</v>
      </c>
      <c r="F72" s="78">
        <v>45626</v>
      </c>
      <c r="G72" s="92">
        <v>125000</v>
      </c>
      <c r="H72" s="92">
        <v>3587.5</v>
      </c>
      <c r="I72" s="92">
        <v>17128.259999999998</v>
      </c>
      <c r="J72" s="92">
        <v>3800</v>
      </c>
      <c r="K72" s="92">
        <v>4707.92</v>
      </c>
      <c r="L72" s="92">
        <f>+H72+I72+J72+K72</f>
        <v>29223.68</v>
      </c>
      <c r="M72" s="92">
        <f>+G72-L72</f>
        <v>95776.320000000007</v>
      </c>
    </row>
    <row r="73" spans="1:13" s="35" customFormat="1" ht="15.75" customHeight="1" x14ac:dyDescent="0.25">
      <c r="A73" s="35" t="s">
        <v>47</v>
      </c>
      <c r="B73" s="46" t="s">
        <v>49</v>
      </c>
      <c r="C73" s="35" t="s">
        <v>16</v>
      </c>
      <c r="D73" s="93" t="s">
        <v>17</v>
      </c>
      <c r="E73" s="74">
        <v>45597</v>
      </c>
      <c r="F73" s="74">
        <v>45777</v>
      </c>
      <c r="G73" s="92">
        <v>60000</v>
      </c>
      <c r="H73" s="92">
        <v>1722</v>
      </c>
      <c r="I73" s="92">
        <v>2800.49</v>
      </c>
      <c r="J73" s="92">
        <v>1824</v>
      </c>
      <c r="K73" s="92">
        <v>3455.92</v>
      </c>
      <c r="L73" s="92">
        <v>9802.41</v>
      </c>
      <c r="M73" s="92">
        <f>+G73-L73</f>
        <v>50197.59</v>
      </c>
    </row>
    <row r="74" spans="1:13" s="10" customFormat="1" ht="15" customHeight="1" x14ac:dyDescent="0.25">
      <c r="A74" s="35" t="s">
        <v>99</v>
      </c>
      <c r="B74" s="38" t="s">
        <v>36</v>
      </c>
      <c r="C74" s="14" t="s">
        <v>16</v>
      </c>
      <c r="D74" s="93" t="s">
        <v>17</v>
      </c>
      <c r="E74" s="2"/>
      <c r="F74" s="2"/>
      <c r="G74" s="92">
        <v>60000</v>
      </c>
      <c r="H74" s="92">
        <v>1722</v>
      </c>
      <c r="I74" s="92">
        <v>3486.68</v>
      </c>
      <c r="J74" s="92">
        <v>1824</v>
      </c>
      <c r="K74" s="92">
        <v>25</v>
      </c>
      <c r="L74" s="92">
        <v>7057.68</v>
      </c>
      <c r="M74" s="92">
        <v>52942.32</v>
      </c>
    </row>
    <row r="75" spans="1:13" s="10" customFormat="1" ht="15.75" customHeight="1" x14ac:dyDescent="0.25">
      <c r="B75" s="45"/>
      <c r="D75" s="45"/>
      <c r="E75" s="2"/>
      <c r="F75" s="2"/>
      <c r="G75" s="21"/>
      <c r="H75" s="21"/>
      <c r="I75" s="21"/>
      <c r="J75" s="49"/>
      <c r="K75" s="21"/>
      <c r="L75" s="21"/>
      <c r="M75" s="21"/>
    </row>
    <row r="76" spans="1:13" ht="15.75" customHeight="1" x14ac:dyDescent="0.25">
      <c r="A76" s="3" t="s">
        <v>18</v>
      </c>
      <c r="B76" s="4">
        <v>2</v>
      </c>
      <c r="C76" s="3"/>
      <c r="D76" s="4"/>
      <c r="E76" s="5"/>
      <c r="F76" s="5"/>
      <c r="G76" s="6">
        <f>SUM(G72:G73)</f>
        <v>185000</v>
      </c>
      <c r="H76" s="6">
        <f>SUM(H72:H73)</f>
        <v>5309.5</v>
      </c>
      <c r="I76" s="6">
        <f>SUM(I72:I73)</f>
        <v>19928.75</v>
      </c>
      <c r="J76" s="6">
        <f>SUM(J72:J73)</f>
        <v>5624</v>
      </c>
      <c r="K76" s="6">
        <f t="shared" ref="K76" si="13">SUM(K72:K73)</f>
        <v>8163.84</v>
      </c>
      <c r="L76" s="6">
        <f>SUM(L72:L73)</f>
        <v>39026.089999999997</v>
      </c>
      <c r="M76" s="6">
        <f>SUM(M72:M73)</f>
        <v>145973.91</v>
      </c>
    </row>
    <row r="77" spans="1:13" s="10" customFormat="1" ht="15.75" customHeight="1" x14ac:dyDescent="0.25">
      <c r="A77" s="17"/>
      <c r="B77" s="85"/>
      <c r="C77" s="17"/>
      <c r="D77" s="85"/>
      <c r="E77" s="88"/>
      <c r="F77" s="88"/>
      <c r="G77" s="89"/>
      <c r="H77" s="89"/>
      <c r="I77" s="89"/>
      <c r="J77" s="89"/>
      <c r="K77" s="89"/>
      <c r="L77" s="89"/>
      <c r="M77" s="89"/>
    </row>
    <row r="78" spans="1:13" s="10" customFormat="1" ht="15.75" customHeight="1" x14ac:dyDescent="0.25">
      <c r="A78" s="53" t="s">
        <v>32</v>
      </c>
      <c r="B78" s="52"/>
      <c r="C78" s="36"/>
      <c r="D78" s="36"/>
      <c r="E78" s="2"/>
      <c r="F78" s="2"/>
      <c r="G78" s="37"/>
      <c r="H78" s="37"/>
      <c r="I78" s="37"/>
      <c r="J78" s="37"/>
      <c r="K78" s="37"/>
      <c r="L78" s="37"/>
      <c r="M78" s="22"/>
    </row>
    <row r="79" spans="1:13" s="35" customFormat="1" ht="15" customHeight="1" x14ac:dyDescent="0.25">
      <c r="A79" s="35" t="s">
        <v>35</v>
      </c>
      <c r="B79" s="38" t="s">
        <v>36</v>
      </c>
      <c r="C79" s="14" t="s">
        <v>16</v>
      </c>
      <c r="D79" s="93" t="s">
        <v>17</v>
      </c>
      <c r="E79" s="74">
        <v>45444</v>
      </c>
      <c r="F79" s="79">
        <v>45626</v>
      </c>
      <c r="G79" s="92">
        <v>63250</v>
      </c>
      <c r="H79" s="92">
        <v>1815.28</v>
      </c>
      <c r="I79" s="92">
        <v>4098.26</v>
      </c>
      <c r="J79" s="92">
        <v>1922.8</v>
      </c>
      <c r="K79" s="92">
        <v>25</v>
      </c>
      <c r="L79" s="92">
        <f>+K79+J79+I79+H79</f>
        <v>7861.34</v>
      </c>
      <c r="M79" s="92">
        <f>+G79-L79</f>
        <v>55388.66</v>
      </c>
    </row>
    <row r="80" spans="1:13" s="10" customFormat="1" ht="15" customHeight="1" x14ac:dyDescent="0.25">
      <c r="A80" s="35" t="s">
        <v>54</v>
      </c>
      <c r="B80" s="36" t="s">
        <v>55</v>
      </c>
      <c r="C80" s="14" t="s">
        <v>16</v>
      </c>
      <c r="D80" s="93" t="s">
        <v>17</v>
      </c>
      <c r="E80" s="2">
        <v>45566</v>
      </c>
      <c r="F80" s="2">
        <v>45747</v>
      </c>
      <c r="G80" s="92">
        <v>45000</v>
      </c>
      <c r="H80" s="92">
        <v>1291.5</v>
      </c>
      <c r="I80" s="92">
        <v>0</v>
      </c>
      <c r="J80" s="92">
        <v>1368</v>
      </c>
      <c r="K80" s="92">
        <v>25</v>
      </c>
      <c r="L80" s="92">
        <f>+H80+I80+J80+K80</f>
        <v>2684.5</v>
      </c>
      <c r="M80" s="92">
        <f>+G80-L80</f>
        <v>42315.5</v>
      </c>
    </row>
    <row r="81" spans="1:69" s="10" customFormat="1" ht="15" customHeight="1" x14ac:dyDescent="0.25">
      <c r="A81" s="35" t="s">
        <v>74</v>
      </c>
      <c r="B81" s="38" t="s">
        <v>36</v>
      </c>
      <c r="C81" s="14" t="s">
        <v>16</v>
      </c>
      <c r="D81" s="93" t="s">
        <v>17</v>
      </c>
      <c r="E81" s="2"/>
      <c r="F81" s="2"/>
      <c r="G81" s="92">
        <v>55000</v>
      </c>
      <c r="H81" s="92">
        <v>1578.5</v>
      </c>
      <c r="I81" s="92">
        <v>2559.6799999999998</v>
      </c>
      <c r="J81" s="92">
        <v>1672</v>
      </c>
      <c r="K81" s="92">
        <v>25</v>
      </c>
      <c r="L81" s="92">
        <v>5835.18</v>
      </c>
      <c r="M81" s="92">
        <v>49164.82</v>
      </c>
    </row>
    <row r="82" spans="1:69" s="10" customFormat="1" ht="15" customHeight="1" x14ac:dyDescent="0.25">
      <c r="A82" s="35"/>
      <c r="B82" s="36"/>
      <c r="C82" s="14"/>
      <c r="D82" s="38"/>
      <c r="E82" s="2"/>
      <c r="F82" s="2"/>
      <c r="G82" s="54"/>
      <c r="H82" s="54"/>
      <c r="I82" s="54"/>
      <c r="J82" s="54"/>
      <c r="K82" s="54"/>
      <c r="L82" s="54"/>
      <c r="M82" s="54"/>
    </row>
    <row r="83" spans="1:69" ht="15.75" customHeight="1" x14ac:dyDescent="0.25">
      <c r="A83" s="3" t="s">
        <v>18</v>
      </c>
      <c r="B83" s="4">
        <v>3</v>
      </c>
      <c r="C83" s="3"/>
      <c r="D83" s="4"/>
      <c r="E83" s="5"/>
      <c r="F83" s="5"/>
      <c r="G83" s="6">
        <f t="shared" ref="G83:M83" si="14">SUM(G79:G82)</f>
        <v>163250</v>
      </c>
      <c r="H83" s="6">
        <f t="shared" si="14"/>
        <v>4685.28</v>
      </c>
      <c r="I83" s="6">
        <f t="shared" si="14"/>
        <v>6657.9400000000005</v>
      </c>
      <c r="J83" s="6">
        <f t="shared" si="14"/>
        <v>4962.8</v>
      </c>
      <c r="K83" s="6">
        <f t="shared" si="14"/>
        <v>75</v>
      </c>
      <c r="L83" s="6">
        <f t="shared" si="14"/>
        <v>16381.02</v>
      </c>
      <c r="M83" s="6">
        <f t="shared" si="14"/>
        <v>146868.98000000001</v>
      </c>
    </row>
    <row r="84" spans="1:69" s="10" customFormat="1" ht="15.75" customHeight="1" x14ac:dyDescent="0.25">
      <c r="A84" s="17"/>
      <c r="B84" s="85"/>
      <c r="C84" s="17"/>
      <c r="D84" s="85"/>
      <c r="E84" s="88"/>
      <c r="F84" s="88"/>
      <c r="G84" s="89"/>
      <c r="H84" s="89"/>
      <c r="I84" s="89"/>
      <c r="J84" s="89"/>
      <c r="K84" s="89"/>
      <c r="L84" s="89"/>
      <c r="M84" s="89"/>
    </row>
    <row r="85" spans="1:69" s="10" customFormat="1" x14ac:dyDescent="0.25">
      <c r="A85" s="58" t="s">
        <v>1</v>
      </c>
      <c r="B85" s="64"/>
      <c r="C85" s="65"/>
      <c r="D85" s="64"/>
      <c r="E85" s="66"/>
      <c r="F85" s="66"/>
      <c r="G85" s="66"/>
      <c r="H85" s="66"/>
      <c r="I85" s="66"/>
      <c r="J85" s="66"/>
      <c r="K85" s="66"/>
    </row>
    <row r="86" spans="1:69" s="35" customFormat="1" x14ac:dyDescent="0.25">
      <c r="A86" s="14" t="s">
        <v>75</v>
      </c>
      <c r="B86" s="38" t="s">
        <v>76</v>
      </c>
      <c r="C86" s="14" t="s">
        <v>16</v>
      </c>
      <c r="D86" s="93" t="s">
        <v>17</v>
      </c>
      <c r="E86" s="74">
        <v>45597</v>
      </c>
      <c r="F86" s="74">
        <v>45777</v>
      </c>
      <c r="G86" s="92">
        <v>100000</v>
      </c>
      <c r="H86" s="92">
        <v>2870</v>
      </c>
      <c r="I86" s="92">
        <v>11247.64</v>
      </c>
      <c r="J86" s="92">
        <v>3040</v>
      </c>
      <c r="K86" s="92">
        <f>1715.46*2+25</f>
        <v>3455.92</v>
      </c>
      <c r="L86" s="92">
        <f>+H86+I86+J86+K86</f>
        <v>20613.559999999998</v>
      </c>
      <c r="M86" s="92">
        <f>+G86-L86</f>
        <v>79386.44</v>
      </c>
    </row>
    <row r="87" spans="1:69" s="10" customFormat="1" x14ac:dyDescent="0.25">
      <c r="A87" s="48"/>
      <c r="B87" s="36"/>
      <c r="C87" s="48"/>
      <c r="D87" s="36"/>
      <c r="E87" s="2"/>
      <c r="F87" s="2"/>
      <c r="G87" s="67"/>
      <c r="H87" s="67"/>
      <c r="I87" s="67"/>
      <c r="J87" s="55"/>
      <c r="K87" s="57"/>
      <c r="L87" s="34"/>
      <c r="M87" s="34"/>
    </row>
    <row r="88" spans="1:69" x14ac:dyDescent="0.25">
      <c r="A88" s="3" t="s">
        <v>18</v>
      </c>
      <c r="B88" s="4">
        <v>1</v>
      </c>
      <c r="C88" s="3"/>
      <c r="D88" s="4"/>
      <c r="E88" s="33"/>
      <c r="F88" s="33"/>
      <c r="G88" s="33">
        <f>SUM(G86:G86)</f>
        <v>100000</v>
      </c>
      <c r="H88" s="33">
        <f t="shared" ref="H88:M88" si="15">SUM(H86:H86)</f>
        <v>2870</v>
      </c>
      <c r="I88" s="33">
        <f t="shared" si="15"/>
        <v>11247.64</v>
      </c>
      <c r="J88" s="33">
        <f t="shared" si="15"/>
        <v>3040</v>
      </c>
      <c r="K88" s="33">
        <f t="shared" si="15"/>
        <v>3455.92</v>
      </c>
      <c r="L88" s="33">
        <f t="shared" si="15"/>
        <v>20613.559999999998</v>
      </c>
      <c r="M88" s="33">
        <f t="shared" si="15"/>
        <v>79386.44</v>
      </c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</row>
    <row r="89" spans="1:69" s="10" customFormat="1" x14ac:dyDescent="0.25">
      <c r="A89" s="17"/>
      <c r="B89" s="85"/>
      <c r="C89" s="17"/>
      <c r="D89" s="85"/>
      <c r="E89" s="87"/>
      <c r="F89" s="87"/>
      <c r="G89" s="87"/>
      <c r="H89" s="87"/>
      <c r="I89" s="87"/>
      <c r="J89" s="87"/>
      <c r="K89" s="87"/>
      <c r="L89" s="87"/>
      <c r="M89" s="87"/>
    </row>
    <row r="90" spans="1:69" s="10" customFormat="1" ht="18.75" customHeight="1" x14ac:dyDescent="0.25">
      <c r="A90" s="16" t="s">
        <v>77</v>
      </c>
      <c r="B90" s="58"/>
      <c r="C90" s="16"/>
      <c r="D90" s="58"/>
      <c r="E90" s="59"/>
      <c r="F90" s="59"/>
      <c r="G90" s="60"/>
      <c r="H90" s="60"/>
      <c r="I90" s="60"/>
      <c r="J90" s="60"/>
      <c r="K90" s="60"/>
      <c r="L90" s="60"/>
      <c r="M90" s="61"/>
    </row>
    <row r="91" spans="1:69" s="35" customFormat="1" ht="18" customHeight="1" x14ac:dyDescent="0.25">
      <c r="A91" s="14" t="s">
        <v>78</v>
      </c>
      <c r="B91" s="38" t="s">
        <v>23</v>
      </c>
      <c r="C91" s="14" t="s">
        <v>16</v>
      </c>
      <c r="D91" s="93" t="s">
        <v>17</v>
      </c>
      <c r="E91" s="74">
        <v>45597</v>
      </c>
      <c r="F91" s="74">
        <v>45777</v>
      </c>
      <c r="G91" s="92">
        <v>100000</v>
      </c>
      <c r="H91" s="92">
        <v>2870</v>
      </c>
      <c r="I91" s="92">
        <v>12105.37</v>
      </c>
      <c r="J91" s="92">
        <v>3040</v>
      </c>
      <c r="K91" s="92">
        <v>25</v>
      </c>
      <c r="L91" s="92">
        <f>+H91+I91+J91+K91</f>
        <v>18040.370000000003</v>
      </c>
      <c r="M91" s="92">
        <f>+G91-L91</f>
        <v>81959.63</v>
      </c>
    </row>
    <row r="92" spans="1:69" s="10" customFormat="1" ht="18" customHeight="1" x14ac:dyDescent="0.25">
      <c r="A92" s="48"/>
      <c r="B92" s="36"/>
      <c r="C92" s="48"/>
      <c r="D92" s="36"/>
      <c r="E92" s="2"/>
      <c r="F92" s="2"/>
      <c r="G92" s="68"/>
      <c r="H92" s="68"/>
      <c r="I92" s="68"/>
      <c r="J92" s="68"/>
      <c r="K92" s="68"/>
      <c r="L92" s="68"/>
      <c r="M92" s="69"/>
    </row>
    <row r="93" spans="1:69" ht="15.75" customHeight="1" x14ac:dyDescent="0.25">
      <c r="A93" s="3" t="s">
        <v>18</v>
      </c>
      <c r="B93" s="4">
        <v>1</v>
      </c>
      <c r="C93" s="3"/>
      <c r="D93" s="4"/>
      <c r="E93" s="5"/>
      <c r="F93" s="5"/>
      <c r="G93" s="6">
        <f>SUM(G90:G91)</f>
        <v>100000</v>
      </c>
      <c r="H93" s="6">
        <f t="shared" ref="H93:M93" si="16">SUM(H90:H91)</f>
        <v>2870</v>
      </c>
      <c r="I93" s="6">
        <f t="shared" si="16"/>
        <v>12105.37</v>
      </c>
      <c r="J93" s="6">
        <f t="shared" si="16"/>
        <v>3040</v>
      </c>
      <c r="K93" s="6">
        <f t="shared" si="16"/>
        <v>25</v>
      </c>
      <c r="L93" s="6">
        <f t="shared" si="16"/>
        <v>18040.370000000003</v>
      </c>
      <c r="M93" s="7">
        <f t="shared" si="16"/>
        <v>81959.63</v>
      </c>
    </row>
    <row r="94" spans="1:69" s="10" customFormat="1" x14ac:dyDescent="0.25">
      <c r="A94" s="17"/>
      <c r="B94" s="85"/>
      <c r="C94" s="17"/>
      <c r="D94" s="85"/>
      <c r="E94" s="87"/>
      <c r="F94" s="87"/>
      <c r="G94" s="87"/>
      <c r="H94" s="87"/>
      <c r="I94" s="87"/>
      <c r="J94" s="87"/>
      <c r="K94" s="87"/>
      <c r="L94" s="87"/>
      <c r="M94" s="87"/>
    </row>
    <row r="95" spans="1:69" s="10" customFormat="1" ht="18.75" customHeight="1" x14ac:dyDescent="0.25">
      <c r="A95" s="16" t="s">
        <v>79</v>
      </c>
      <c r="B95" s="58"/>
      <c r="C95" s="16"/>
      <c r="D95" s="58"/>
      <c r="E95" s="59"/>
      <c r="F95" s="59"/>
      <c r="G95" s="60"/>
      <c r="H95" s="60"/>
      <c r="I95" s="60"/>
      <c r="J95" s="60"/>
      <c r="K95" s="60"/>
      <c r="L95" s="60"/>
      <c r="M95" s="61"/>
    </row>
    <row r="96" spans="1:69" s="35" customFormat="1" ht="18" customHeight="1" x14ac:dyDescent="0.25">
      <c r="A96" s="14" t="s">
        <v>22</v>
      </c>
      <c r="B96" s="38" t="s">
        <v>89</v>
      </c>
      <c r="C96" s="14" t="s">
        <v>16</v>
      </c>
      <c r="D96" s="93" t="s">
        <v>24</v>
      </c>
      <c r="E96" s="74">
        <v>45597</v>
      </c>
      <c r="F96" s="74">
        <v>45777</v>
      </c>
      <c r="G96" s="92">
        <v>125000</v>
      </c>
      <c r="H96" s="92">
        <v>3587.5</v>
      </c>
      <c r="I96" s="92">
        <v>17557.13</v>
      </c>
      <c r="J96" s="92">
        <v>3800</v>
      </c>
      <c r="K96" s="92">
        <v>2992.46</v>
      </c>
      <c r="L96" s="95">
        <f>+K96+J96+I96+H96</f>
        <v>27937.09</v>
      </c>
      <c r="M96" s="92">
        <f>+G96-L96</f>
        <v>97062.91</v>
      </c>
    </row>
    <row r="97" spans="1:13" s="10" customFormat="1" ht="18" customHeight="1" x14ac:dyDescent="0.25">
      <c r="A97" s="48"/>
      <c r="B97" s="36"/>
      <c r="C97" s="48"/>
      <c r="D97" s="36"/>
      <c r="E97" s="2"/>
      <c r="F97" s="2"/>
      <c r="G97" s="68"/>
      <c r="H97" s="68"/>
      <c r="I97" s="68"/>
      <c r="J97" s="68"/>
      <c r="K97" s="68"/>
      <c r="L97" s="68"/>
      <c r="M97" s="69"/>
    </row>
    <row r="98" spans="1:13" ht="15.75" customHeight="1" x14ac:dyDescent="0.25">
      <c r="A98" s="3" t="s">
        <v>18</v>
      </c>
      <c r="B98" s="4">
        <v>1</v>
      </c>
      <c r="C98" s="3"/>
      <c r="D98" s="4"/>
      <c r="E98" s="5"/>
      <c r="F98" s="5"/>
      <c r="G98" s="6">
        <f>SUM(G95:G96)</f>
        <v>125000</v>
      </c>
      <c r="H98" s="6">
        <f t="shared" ref="H98:M98" si="17">SUM(H95:H96)</f>
        <v>3587.5</v>
      </c>
      <c r="I98" s="6">
        <f t="shared" si="17"/>
        <v>17557.13</v>
      </c>
      <c r="J98" s="6">
        <f t="shared" si="17"/>
        <v>3800</v>
      </c>
      <c r="K98" s="6">
        <f t="shared" si="17"/>
        <v>2992.46</v>
      </c>
      <c r="L98" s="6">
        <f t="shared" si="17"/>
        <v>27937.09</v>
      </c>
      <c r="M98" s="7">
        <f t="shared" si="17"/>
        <v>97062.91</v>
      </c>
    </row>
    <row r="99" spans="1:13" s="10" customFormat="1" x14ac:dyDescent="0.25">
      <c r="A99" s="17"/>
      <c r="B99" s="85"/>
      <c r="C99" s="17"/>
      <c r="D99" s="85"/>
      <c r="E99" s="87"/>
      <c r="F99" s="87"/>
      <c r="G99" s="87"/>
      <c r="H99" s="87"/>
      <c r="I99" s="87"/>
      <c r="J99" s="87"/>
      <c r="K99" s="87"/>
      <c r="L99" s="87"/>
      <c r="M99" s="87"/>
    </row>
    <row r="100" spans="1:13" s="10" customFormat="1" ht="18.75" customHeight="1" x14ac:dyDescent="0.25">
      <c r="A100" s="16" t="s">
        <v>91</v>
      </c>
      <c r="B100" s="58"/>
      <c r="C100" s="16"/>
      <c r="D100" s="58"/>
      <c r="E100" s="59"/>
      <c r="F100" s="59"/>
      <c r="G100" s="60"/>
      <c r="H100" s="60"/>
      <c r="I100" s="60"/>
      <c r="J100" s="60"/>
      <c r="K100" s="60"/>
      <c r="L100" s="60"/>
      <c r="M100" s="61"/>
    </row>
    <row r="101" spans="1:13" s="35" customFormat="1" ht="18" customHeight="1" x14ac:dyDescent="0.25">
      <c r="A101" s="14" t="s">
        <v>92</v>
      </c>
      <c r="B101" s="38" t="s">
        <v>93</v>
      </c>
      <c r="C101" s="14" t="s">
        <v>16</v>
      </c>
      <c r="D101" s="93" t="s">
        <v>24</v>
      </c>
      <c r="E101" s="74">
        <v>45597</v>
      </c>
      <c r="F101" s="74">
        <v>45777</v>
      </c>
      <c r="G101" s="92">
        <v>34500</v>
      </c>
      <c r="H101" s="92">
        <v>990.15</v>
      </c>
      <c r="I101" s="92">
        <v>0</v>
      </c>
      <c r="J101" s="92">
        <v>1048.8</v>
      </c>
      <c r="K101" s="92">
        <v>25</v>
      </c>
      <c r="L101" s="92">
        <f>+H101+I101+J101+K101</f>
        <v>2063.9499999999998</v>
      </c>
      <c r="M101" s="92">
        <f>+G101-L101</f>
        <v>32436.05</v>
      </c>
    </row>
    <row r="102" spans="1:13" s="10" customFormat="1" ht="18" customHeight="1" x14ac:dyDescent="0.25">
      <c r="A102" s="48"/>
      <c r="B102" s="36"/>
      <c r="C102" s="48"/>
      <c r="D102" s="36"/>
      <c r="E102" s="2"/>
      <c r="F102" s="2"/>
      <c r="G102" s="68"/>
      <c r="H102" s="68"/>
      <c r="I102" s="68"/>
      <c r="J102" s="68"/>
      <c r="K102" s="68"/>
      <c r="L102" s="68"/>
      <c r="M102" s="69"/>
    </row>
    <row r="103" spans="1:13" ht="15.75" customHeight="1" x14ac:dyDescent="0.25">
      <c r="A103" s="3" t="s">
        <v>18</v>
      </c>
      <c r="B103" s="4">
        <v>1</v>
      </c>
      <c r="C103" s="3"/>
      <c r="D103" s="4"/>
      <c r="E103" s="5"/>
      <c r="F103" s="5"/>
      <c r="G103" s="6">
        <f>SUM(G100:G101)</f>
        <v>34500</v>
      </c>
      <c r="H103" s="6">
        <f t="shared" ref="H103:M103" si="18">SUM(H100:H101)</f>
        <v>990.15</v>
      </c>
      <c r="I103" s="6">
        <f t="shared" si="18"/>
        <v>0</v>
      </c>
      <c r="J103" s="6">
        <f t="shared" si="18"/>
        <v>1048.8</v>
      </c>
      <c r="K103" s="6">
        <f t="shared" si="18"/>
        <v>25</v>
      </c>
      <c r="L103" s="6">
        <f t="shared" si="18"/>
        <v>2063.9499999999998</v>
      </c>
      <c r="M103" s="7">
        <f t="shared" si="18"/>
        <v>32436.05</v>
      </c>
    </row>
    <row r="104" spans="1:13" s="10" customFormat="1" x14ac:dyDescent="0.25">
      <c r="A104" s="17"/>
      <c r="B104" s="85"/>
      <c r="C104" s="17"/>
      <c r="D104" s="85"/>
      <c r="E104" s="87"/>
      <c r="F104" s="87"/>
      <c r="G104" s="87"/>
      <c r="H104" s="87"/>
      <c r="I104" s="87"/>
      <c r="J104" s="87"/>
      <c r="K104" s="87"/>
      <c r="L104" s="87"/>
      <c r="M104" s="87"/>
    </row>
    <row r="105" spans="1:13" s="10" customFormat="1" ht="18.75" customHeight="1" x14ac:dyDescent="0.25">
      <c r="A105" s="16" t="s">
        <v>77</v>
      </c>
      <c r="B105" s="58"/>
      <c r="C105" s="16"/>
      <c r="D105" s="58"/>
      <c r="E105" s="59"/>
      <c r="F105" s="59"/>
      <c r="G105" s="60"/>
      <c r="H105" s="60"/>
      <c r="I105" s="60"/>
      <c r="J105" s="60"/>
      <c r="K105" s="60"/>
      <c r="L105" s="60"/>
      <c r="M105" s="61"/>
    </row>
    <row r="106" spans="1:13" s="35" customFormat="1" ht="18" customHeight="1" x14ac:dyDescent="0.25">
      <c r="A106" s="14" t="s">
        <v>80</v>
      </c>
      <c r="B106" s="38" t="s">
        <v>90</v>
      </c>
      <c r="C106" s="14" t="s">
        <v>16</v>
      </c>
      <c r="D106" s="93" t="s">
        <v>17</v>
      </c>
      <c r="E106" s="74">
        <v>45597</v>
      </c>
      <c r="F106" s="74">
        <v>45777</v>
      </c>
      <c r="G106" s="92">
        <v>100000</v>
      </c>
      <c r="H106" s="92">
        <v>2870</v>
      </c>
      <c r="I106" s="92">
        <v>12105.37</v>
      </c>
      <c r="J106" s="92">
        <v>3040</v>
      </c>
      <c r="K106" s="92">
        <v>25</v>
      </c>
      <c r="L106" s="92">
        <f>+H106+I106+J106+K106</f>
        <v>18040.370000000003</v>
      </c>
      <c r="M106" s="92">
        <f>+G106-L106</f>
        <v>81959.63</v>
      </c>
    </row>
    <row r="107" spans="1:13" s="10" customFormat="1" ht="18" customHeight="1" x14ac:dyDescent="0.25">
      <c r="A107" s="48"/>
      <c r="B107" s="36"/>
      <c r="C107" s="48"/>
      <c r="D107" s="36"/>
      <c r="E107" s="2"/>
      <c r="F107" s="2"/>
      <c r="G107" s="68"/>
      <c r="H107" s="68"/>
      <c r="I107" s="68"/>
      <c r="J107" s="68"/>
      <c r="K107" s="68"/>
      <c r="L107" s="68"/>
      <c r="M107" s="69"/>
    </row>
    <row r="108" spans="1:13" ht="15.75" customHeight="1" x14ac:dyDescent="0.25">
      <c r="A108" s="3" t="s">
        <v>18</v>
      </c>
      <c r="B108" s="4">
        <v>1</v>
      </c>
      <c r="C108" s="3"/>
      <c r="D108" s="4"/>
      <c r="E108" s="5"/>
      <c r="F108" s="5"/>
      <c r="G108" s="6">
        <f>SUM(G105:G106)</f>
        <v>100000</v>
      </c>
      <c r="H108" s="6">
        <f t="shared" ref="H108:M108" si="19">SUM(H105:H106)</f>
        <v>2870</v>
      </c>
      <c r="I108" s="6">
        <f t="shared" si="19"/>
        <v>12105.37</v>
      </c>
      <c r="J108" s="6">
        <f t="shared" si="19"/>
        <v>3040</v>
      </c>
      <c r="K108" s="6">
        <f t="shared" si="19"/>
        <v>25</v>
      </c>
      <c r="L108" s="6">
        <f t="shared" si="19"/>
        <v>18040.370000000003</v>
      </c>
      <c r="M108" s="7">
        <f t="shared" si="19"/>
        <v>81959.63</v>
      </c>
    </row>
    <row r="109" spans="1:13" s="10" customFormat="1" ht="15.75" customHeight="1" x14ac:dyDescent="0.25">
      <c r="A109" s="53" t="s">
        <v>25</v>
      </c>
      <c r="B109" s="52"/>
      <c r="C109" s="36"/>
      <c r="D109" s="36"/>
      <c r="E109" s="2"/>
      <c r="F109" s="2"/>
      <c r="G109" s="37"/>
      <c r="H109" s="37"/>
      <c r="I109" s="37"/>
      <c r="J109" s="37"/>
      <c r="K109" s="37"/>
      <c r="L109" s="37"/>
      <c r="M109" s="22"/>
    </row>
    <row r="110" spans="1:13" s="35" customFormat="1" ht="15.75" customHeight="1" x14ac:dyDescent="0.25">
      <c r="A110" s="35" t="s">
        <v>26</v>
      </c>
      <c r="B110" s="46" t="s">
        <v>27</v>
      </c>
      <c r="C110" s="14" t="s">
        <v>16</v>
      </c>
      <c r="D110" s="93" t="s">
        <v>24</v>
      </c>
      <c r="E110" s="74">
        <v>45444</v>
      </c>
      <c r="F110" s="78">
        <v>45626</v>
      </c>
      <c r="G110" s="92">
        <v>47500</v>
      </c>
      <c r="H110" s="92">
        <v>1363.25</v>
      </c>
      <c r="I110" s="92">
        <v>1501.16</v>
      </c>
      <c r="J110" s="92">
        <v>1444</v>
      </c>
      <c r="K110" s="92">
        <v>25</v>
      </c>
      <c r="L110" s="92">
        <v>4333.41</v>
      </c>
      <c r="M110" s="92">
        <v>43166.59</v>
      </c>
    </row>
    <row r="111" spans="1:13" s="35" customFormat="1" ht="15" customHeight="1" x14ac:dyDescent="0.25">
      <c r="A111" s="35" t="s">
        <v>28</v>
      </c>
      <c r="B111" s="46" t="s">
        <v>27</v>
      </c>
      <c r="C111" s="14" t="s">
        <v>16</v>
      </c>
      <c r="D111" s="93" t="s">
        <v>24</v>
      </c>
      <c r="E111" s="74">
        <v>45444</v>
      </c>
      <c r="F111" s="78">
        <v>45626</v>
      </c>
      <c r="G111" s="92">
        <v>47500</v>
      </c>
      <c r="H111" s="92">
        <v>1363.25</v>
      </c>
      <c r="I111" s="92">
        <v>1501.16</v>
      </c>
      <c r="J111" s="92">
        <v>1444</v>
      </c>
      <c r="K111" s="92">
        <v>25</v>
      </c>
      <c r="L111" s="92">
        <v>4333.41</v>
      </c>
      <c r="M111" s="92">
        <v>43166.59</v>
      </c>
    </row>
    <row r="112" spans="1:13" s="35" customFormat="1" ht="15" customHeight="1" x14ac:dyDescent="0.25">
      <c r="A112" s="35" t="s">
        <v>81</v>
      </c>
      <c r="B112" s="46" t="s">
        <v>82</v>
      </c>
      <c r="C112" s="14" t="s">
        <v>16</v>
      </c>
      <c r="D112" s="93" t="s">
        <v>17</v>
      </c>
      <c r="E112" s="74"/>
      <c r="F112" s="78"/>
      <c r="G112" s="92">
        <v>100000</v>
      </c>
      <c r="H112" s="92">
        <v>2870</v>
      </c>
      <c r="I112" s="92">
        <v>12105.37</v>
      </c>
      <c r="J112" s="92">
        <v>3040</v>
      </c>
      <c r="K112" s="92">
        <v>25</v>
      </c>
      <c r="L112" s="92">
        <f>+H112+I112+J112+K112</f>
        <v>18040.370000000003</v>
      </c>
      <c r="M112" s="92">
        <f>+G112-L112</f>
        <v>81959.63</v>
      </c>
    </row>
    <row r="113" spans="1:13" s="10" customFormat="1" ht="15" customHeight="1" x14ac:dyDescent="0.25">
      <c r="A113" s="35"/>
      <c r="B113" s="45"/>
      <c r="C113" s="48"/>
      <c r="D113" s="45"/>
      <c r="E113" s="2"/>
      <c r="F113" s="2"/>
      <c r="G113" s="37"/>
      <c r="H113" s="54"/>
      <c r="I113" s="54"/>
      <c r="J113" s="70"/>
      <c r="K113" s="54"/>
      <c r="L113" s="54"/>
      <c r="M113" s="54"/>
    </row>
    <row r="114" spans="1:13" ht="15.75" customHeight="1" x14ac:dyDescent="0.25">
      <c r="A114" s="3" t="s">
        <v>18</v>
      </c>
      <c r="B114" s="4">
        <v>3</v>
      </c>
      <c r="C114" s="3"/>
      <c r="D114" s="4"/>
      <c r="E114" s="5"/>
      <c r="F114" s="5"/>
      <c r="G114" s="6">
        <f>SUM(G110:G113)</f>
        <v>195000</v>
      </c>
      <c r="H114" s="6">
        <f t="shared" ref="H114:M114" si="20">SUM(H110:H113)</f>
        <v>5596.5</v>
      </c>
      <c r="I114" s="6">
        <f t="shared" si="20"/>
        <v>15107.69</v>
      </c>
      <c r="J114" s="6">
        <f t="shared" si="20"/>
        <v>5928</v>
      </c>
      <c r="K114" s="6">
        <f t="shared" si="20"/>
        <v>75</v>
      </c>
      <c r="L114" s="6">
        <f t="shared" si="20"/>
        <v>26707.190000000002</v>
      </c>
      <c r="M114" s="6">
        <f t="shared" si="20"/>
        <v>168292.81</v>
      </c>
    </row>
    <row r="115" spans="1:13" s="10" customFormat="1" ht="18.75" customHeight="1" x14ac:dyDescent="0.25">
      <c r="A115" s="52" t="s">
        <v>29</v>
      </c>
      <c r="B115" s="45"/>
      <c r="D115" s="45"/>
      <c r="E115" s="45"/>
      <c r="F115" s="45"/>
    </row>
    <row r="116" spans="1:13" s="35" customFormat="1" ht="18" customHeight="1" x14ac:dyDescent="0.25">
      <c r="A116" s="71" t="s">
        <v>30</v>
      </c>
      <c r="B116" s="46" t="s">
        <v>31</v>
      </c>
      <c r="C116" s="14" t="s">
        <v>16</v>
      </c>
      <c r="D116" s="93" t="s">
        <v>17</v>
      </c>
      <c r="E116" s="74">
        <v>45444</v>
      </c>
      <c r="F116" s="78">
        <v>45626</v>
      </c>
      <c r="G116" s="92">
        <v>85100</v>
      </c>
      <c r="H116" s="92">
        <v>2442.37</v>
      </c>
      <c r="I116" s="92">
        <v>8600.52</v>
      </c>
      <c r="J116" s="92">
        <v>2587.04</v>
      </c>
      <c r="K116" s="92">
        <v>1277</v>
      </c>
      <c r="L116" s="92">
        <f>+K116+J116+I116+H116</f>
        <v>14906.93</v>
      </c>
      <c r="M116" s="92">
        <f>+G116-L116</f>
        <v>70193.070000000007</v>
      </c>
    </row>
    <row r="117" spans="1:13" s="10" customFormat="1" ht="18" customHeight="1" x14ac:dyDescent="0.25">
      <c r="A117" s="71"/>
      <c r="B117" s="46"/>
      <c r="C117" s="48"/>
      <c r="D117" s="45"/>
      <c r="E117" s="2"/>
      <c r="F117" s="2"/>
      <c r="G117" s="21"/>
      <c r="H117" s="37"/>
      <c r="I117" s="37"/>
      <c r="J117" s="63"/>
      <c r="K117" s="37"/>
      <c r="L117" s="37"/>
      <c r="M117" s="22"/>
    </row>
    <row r="118" spans="1:13" ht="15.75" customHeight="1" x14ac:dyDescent="0.25">
      <c r="A118" s="3" t="s">
        <v>18</v>
      </c>
      <c r="B118" s="4">
        <v>1</v>
      </c>
      <c r="C118" s="3"/>
      <c r="D118" s="4"/>
      <c r="E118" s="5"/>
      <c r="F118" s="5"/>
      <c r="G118" s="6">
        <f t="shared" ref="G118:M118" si="21">SUM(G116:G116)</f>
        <v>85100</v>
      </c>
      <c r="H118" s="6">
        <f t="shared" si="21"/>
        <v>2442.37</v>
      </c>
      <c r="I118" s="6">
        <f t="shared" si="21"/>
        <v>8600.52</v>
      </c>
      <c r="J118" s="6">
        <f t="shared" si="21"/>
        <v>2587.04</v>
      </c>
      <c r="K118" s="6">
        <f t="shared" si="21"/>
        <v>1277</v>
      </c>
      <c r="L118" s="6">
        <f t="shared" si="21"/>
        <v>14906.93</v>
      </c>
      <c r="M118" s="6">
        <f t="shared" si="21"/>
        <v>70193.070000000007</v>
      </c>
    </row>
    <row r="119" spans="1:13" s="10" customFormat="1" ht="15.75" customHeight="1" x14ac:dyDescent="0.25">
      <c r="A119" s="17"/>
      <c r="B119" s="85"/>
      <c r="C119" s="17"/>
      <c r="D119" s="85"/>
      <c r="E119" s="88"/>
      <c r="F119" s="88"/>
      <c r="G119" s="89"/>
      <c r="H119" s="89"/>
      <c r="I119" s="89"/>
      <c r="J119" s="89"/>
      <c r="K119" s="89"/>
      <c r="L119" s="89"/>
      <c r="M119" s="89"/>
    </row>
    <row r="120" spans="1:13" ht="21.75" customHeight="1" x14ac:dyDescent="0.25">
      <c r="A120" s="11" t="s">
        <v>37</v>
      </c>
      <c r="B120" s="94">
        <f>+B14+B22+B27+B35+B40+B45+B53+B59+B64+B69+B76+B83+B88+B93+B98+B103+B108+B114+B118</f>
        <v>32</v>
      </c>
      <c r="C120" s="12"/>
      <c r="D120" s="40"/>
      <c r="E120" s="12"/>
      <c r="F120" s="12"/>
      <c r="G120" s="12">
        <f t="shared" ref="G120:M120" si="22">+G14+G22+G27+G35+G40+G45+G53+G59+G64+G69+G76+G83+G88+G93+G98+G103+G108+G114+G118</f>
        <v>2414350</v>
      </c>
      <c r="H120" s="12">
        <f t="shared" si="22"/>
        <v>69291.850000000006</v>
      </c>
      <c r="I120" s="12">
        <f t="shared" si="22"/>
        <v>221060.11000000002</v>
      </c>
      <c r="J120" s="12">
        <f t="shared" si="22"/>
        <v>73396.240000000005</v>
      </c>
      <c r="K120" s="12">
        <f t="shared" si="22"/>
        <v>18279.68</v>
      </c>
      <c r="L120" s="12">
        <f t="shared" si="22"/>
        <v>382027.88</v>
      </c>
      <c r="M120" s="12">
        <f t="shared" si="22"/>
        <v>2032322.1199999999</v>
      </c>
    </row>
    <row r="121" spans="1:13" s="10" customFormat="1" x14ac:dyDescent="0.25">
      <c r="A121" s="29"/>
      <c r="B121" s="30"/>
      <c r="C121" s="29"/>
      <c r="D121" s="30"/>
      <c r="E121" s="31"/>
      <c r="F121" s="31"/>
      <c r="G121" s="32"/>
      <c r="H121" s="32"/>
      <c r="I121" s="32"/>
      <c r="J121" s="32"/>
      <c r="K121" s="32"/>
      <c r="L121" s="32"/>
      <c r="M121" s="51"/>
    </row>
    <row r="122" spans="1:13" s="10" customFormat="1" x14ac:dyDescent="0.25">
      <c r="A122" s="29"/>
      <c r="B122" s="30"/>
      <c r="C122" s="29"/>
      <c r="D122" s="30" t="s">
        <v>97</v>
      </c>
      <c r="E122" s="31"/>
      <c r="F122" s="31"/>
      <c r="G122" s="32"/>
      <c r="H122" s="32"/>
      <c r="I122" s="32"/>
      <c r="J122" s="32"/>
      <c r="K122" s="32"/>
      <c r="L122" s="32"/>
      <c r="M122" s="32"/>
    </row>
    <row r="123" spans="1:13" s="10" customFormat="1" x14ac:dyDescent="0.25">
      <c r="A123" s="29"/>
      <c r="B123" s="30"/>
      <c r="C123" s="29"/>
      <c r="D123" s="30"/>
      <c r="E123" s="31"/>
      <c r="F123" s="31"/>
      <c r="G123" s="32"/>
      <c r="H123" s="32"/>
      <c r="I123" s="32"/>
      <c r="J123" s="32"/>
      <c r="K123" s="32"/>
      <c r="L123" s="32"/>
      <c r="M123" s="3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ht="21" x14ac:dyDescent="0.35">
      <c r="A125" s="18" t="s">
        <v>57</v>
      </c>
      <c r="B125" s="47"/>
      <c r="C125" s="23"/>
      <c r="D125" s="42"/>
      <c r="E125" s="23"/>
      <c r="F125" s="23"/>
      <c r="G125" s="25"/>
      <c r="H125" s="18"/>
      <c r="I125" s="26"/>
      <c r="J125" s="26"/>
      <c r="K125" s="27"/>
      <c r="L125" s="27"/>
    </row>
    <row r="126" spans="1:13" s="10" customFormat="1" ht="21" x14ac:dyDescent="0.35">
      <c r="A126" s="24" t="s">
        <v>56</v>
      </c>
      <c r="B126" s="47"/>
      <c r="C126" s="23"/>
      <c r="D126" s="43"/>
      <c r="E126" s="23"/>
      <c r="F126" s="23"/>
      <c r="G126" s="25"/>
      <c r="H126" s="24"/>
      <c r="I126" s="26"/>
      <c r="J126" s="26"/>
      <c r="K126" s="28"/>
      <c r="L126" s="28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13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13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13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13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13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13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13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13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13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13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13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13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13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13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13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13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7"/>
      <c r="Y297" s="17"/>
      <c r="Z297" s="17"/>
      <c r="AA297" s="17"/>
      <c r="AB297" s="17"/>
      <c r="AC297" s="17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7"/>
      <c r="Y298" s="17"/>
      <c r="Z298" s="17"/>
      <c r="AA298" s="17"/>
      <c r="AB298" s="17"/>
      <c r="AC298" s="17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7"/>
      <c r="Y299" s="17"/>
      <c r="Z299" s="17"/>
      <c r="AA299" s="17"/>
      <c r="AB299" s="17"/>
      <c r="AC299" s="17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7"/>
      <c r="Y300" s="17"/>
      <c r="Z300" s="17"/>
      <c r="AA300" s="17"/>
      <c r="AB300" s="17"/>
      <c r="AC300" s="17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7"/>
      <c r="Y301" s="17"/>
      <c r="Z301" s="17"/>
      <c r="AA301" s="17"/>
      <c r="AB301" s="17"/>
      <c r="AC301" s="17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7"/>
      <c r="Y302" s="17"/>
      <c r="Z302" s="17"/>
      <c r="AA302" s="17"/>
      <c r="AB302" s="17"/>
      <c r="AC302" s="17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7"/>
      <c r="Y305" s="17"/>
      <c r="Z305" s="17"/>
      <c r="AA305" s="17"/>
      <c r="AB305" s="17"/>
      <c r="AC305" s="17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7"/>
      <c r="Y306" s="17"/>
      <c r="Z306" s="17"/>
      <c r="AA306" s="17"/>
      <c r="AB306" s="17"/>
      <c r="AC306" s="17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7"/>
      <c r="Y307" s="17"/>
      <c r="Z307" s="17"/>
      <c r="AA307" s="17"/>
      <c r="AB307" s="17"/>
      <c r="AC307" s="17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7"/>
      <c r="Y308" s="17"/>
      <c r="Z308" s="17"/>
      <c r="AA308" s="17"/>
      <c r="AB308" s="17"/>
      <c r="AC308" s="17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7"/>
      <c r="Y309" s="17"/>
      <c r="Z309" s="17"/>
      <c r="AA309" s="17"/>
      <c r="AB309" s="17"/>
      <c r="AC309" s="17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7"/>
      <c r="Y310" s="17"/>
      <c r="Z310" s="17"/>
      <c r="AA310" s="17"/>
      <c r="AB310" s="17"/>
      <c r="AC310" s="17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7"/>
      <c r="Y311" s="17"/>
      <c r="Z311" s="17"/>
      <c r="AA311" s="17"/>
      <c r="AB311" s="17"/>
      <c r="AC311" s="17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7"/>
      <c r="Y312" s="17"/>
      <c r="Z312" s="17"/>
      <c r="AA312" s="17"/>
      <c r="AB312" s="17"/>
      <c r="AC312" s="17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7"/>
      <c r="Y313" s="17"/>
      <c r="Z313" s="17"/>
      <c r="AA313" s="17"/>
      <c r="AB313" s="17"/>
      <c r="AC313" s="17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7"/>
      <c r="Y314" s="17"/>
      <c r="Z314" s="17"/>
      <c r="AA314" s="17"/>
      <c r="AB314" s="17"/>
      <c r="AC314" s="17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7"/>
      <c r="Y315" s="17"/>
      <c r="Z315" s="17"/>
      <c r="AA315" s="17"/>
      <c r="AB315" s="17"/>
      <c r="AC315" s="17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7"/>
      <c r="Y317" s="17"/>
      <c r="Z317" s="17"/>
      <c r="AA317" s="17"/>
      <c r="AB317" s="17"/>
      <c r="AC317" s="17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7"/>
      <c r="Z339" s="17"/>
      <c r="AA339" s="17"/>
      <c r="AB339" s="17"/>
      <c r="AC339" s="17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ht="24.75" customHeigh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ht="15.75" x14ac:dyDescent="0.25">
      <c r="A470" s="19"/>
      <c r="B470" s="44"/>
      <c r="C470" s="19"/>
      <c r="D470" s="44"/>
      <c r="E470" s="19"/>
      <c r="F470" s="19"/>
      <c r="G470" s="20"/>
      <c r="H470" s="20"/>
      <c r="I470" s="20"/>
      <c r="J470" s="20"/>
      <c r="K470" s="20"/>
      <c r="L470" s="20"/>
      <c r="M470" s="20"/>
    </row>
    <row r="471" spans="1:13" s="10" customFormat="1" x14ac:dyDescent="0.25">
      <c r="B471" s="45"/>
      <c r="D471" s="45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B472" s="45"/>
      <c r="D472" s="45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B473" s="45"/>
      <c r="D473" s="45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B474" s="45"/>
      <c r="D474" s="45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B475" s="45"/>
      <c r="D475" s="45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B476" s="45"/>
      <c r="D476" s="45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B477" s="45"/>
      <c r="D477" s="45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B478" s="45"/>
      <c r="D478" s="45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B479" s="45"/>
      <c r="D479" s="45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B480" s="45"/>
      <c r="D480" s="45"/>
      <c r="G480" s="22"/>
      <c r="H480" s="22"/>
      <c r="I480" s="22"/>
      <c r="J480" s="22"/>
      <c r="K480" s="22"/>
      <c r="L480" s="22"/>
      <c r="M480" s="22"/>
    </row>
    <row r="481" spans="2:13" s="10" customFormat="1" x14ac:dyDescent="0.25">
      <c r="B481" s="45"/>
      <c r="D481" s="45"/>
      <c r="G481" s="22"/>
      <c r="H481" s="22"/>
      <c r="I481" s="22"/>
      <c r="J481" s="22"/>
      <c r="K481" s="22"/>
      <c r="L481" s="22"/>
      <c r="M481" s="22"/>
    </row>
    <row r="482" spans="2:13" s="10" customFormat="1" x14ac:dyDescent="0.25">
      <c r="B482" s="45"/>
      <c r="D482" s="45"/>
      <c r="G482" s="22"/>
      <c r="H482" s="22"/>
      <c r="I482" s="22"/>
      <c r="J482" s="22"/>
      <c r="K482" s="22"/>
      <c r="L482" s="22"/>
      <c r="M482" s="22"/>
    </row>
    <row r="483" spans="2:13" s="10" customFormat="1" x14ac:dyDescent="0.25">
      <c r="B483" s="45"/>
      <c r="D483" s="45"/>
      <c r="G483" s="22"/>
      <c r="H483" s="22"/>
      <c r="I483" s="22"/>
      <c r="J483" s="22"/>
      <c r="K483" s="22"/>
      <c r="L483" s="22"/>
      <c r="M483" s="22"/>
    </row>
    <row r="484" spans="2:13" s="10" customFormat="1" x14ac:dyDescent="0.25">
      <c r="B484" s="45"/>
      <c r="D484" s="45"/>
      <c r="G484" s="22"/>
      <c r="H484" s="22"/>
      <c r="I484" s="22"/>
      <c r="J484" s="22"/>
      <c r="K484" s="22"/>
      <c r="L484" s="22"/>
      <c r="M484" s="22"/>
    </row>
    <row r="485" spans="2:13" s="10" customFormat="1" x14ac:dyDescent="0.25">
      <c r="B485" s="45"/>
      <c r="D485" s="45"/>
      <c r="G485" s="22"/>
      <c r="H485" s="22"/>
      <c r="I485" s="22"/>
      <c r="J485" s="22"/>
      <c r="K485" s="22"/>
      <c r="L485" s="22"/>
      <c r="M485" s="22"/>
    </row>
    <row r="486" spans="2:13" s="10" customFormat="1" x14ac:dyDescent="0.25">
      <c r="B486" s="45"/>
      <c r="D486" s="45"/>
      <c r="G486" s="22"/>
      <c r="H486" s="22"/>
      <c r="I486" s="22"/>
      <c r="J486" s="22"/>
      <c r="K486" s="22"/>
      <c r="L486" s="22"/>
      <c r="M486" s="22"/>
    </row>
    <row r="487" spans="2:13" s="10" customFormat="1" x14ac:dyDescent="0.25">
      <c r="B487" s="45"/>
      <c r="D487" s="45"/>
      <c r="G487" s="22"/>
      <c r="H487" s="22"/>
      <c r="I487" s="22"/>
      <c r="J487" s="22"/>
      <c r="K487" s="22"/>
      <c r="L487" s="22"/>
      <c r="M487" s="22"/>
    </row>
    <row r="488" spans="2:13" s="10" customFormat="1" x14ac:dyDescent="0.25">
      <c r="B488" s="45"/>
      <c r="D488" s="45"/>
      <c r="G488" s="22"/>
      <c r="H488" s="22"/>
      <c r="I488" s="22"/>
      <c r="J488" s="22"/>
      <c r="K488" s="22"/>
      <c r="L488" s="22"/>
      <c r="M488" s="22"/>
    </row>
    <row r="489" spans="2:13" s="10" customFormat="1" x14ac:dyDescent="0.25">
      <c r="B489" s="45"/>
      <c r="D489" s="45"/>
      <c r="G489" s="22"/>
      <c r="H489" s="22"/>
      <c r="I489" s="22"/>
      <c r="J489" s="22"/>
      <c r="K489" s="22"/>
      <c r="L489" s="22"/>
      <c r="M489" s="22"/>
    </row>
    <row r="490" spans="2:13" s="10" customFormat="1" x14ac:dyDescent="0.25">
      <c r="B490" s="45"/>
      <c r="D490" s="45"/>
      <c r="G490" s="22"/>
      <c r="H490" s="22"/>
      <c r="I490" s="22"/>
      <c r="J490" s="22"/>
      <c r="K490" s="22"/>
      <c r="L490" s="22"/>
      <c r="M490" s="22"/>
    </row>
    <row r="491" spans="2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2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2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2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2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2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x14ac:dyDescent="0.25">
      <c r="G504" s="9"/>
      <c r="H504" s="9"/>
      <c r="I504" s="9"/>
      <c r="J504" s="9"/>
      <c r="K504" s="9"/>
      <c r="L504" s="9"/>
      <c r="M504" s="9"/>
    </row>
    <row r="505" spans="2:13" x14ac:dyDescent="0.25">
      <c r="G505" s="9"/>
      <c r="H505" s="9"/>
      <c r="I505" s="9"/>
      <c r="J505" s="9"/>
      <c r="K505" s="9"/>
      <c r="L505" s="9"/>
      <c r="M505" s="9"/>
    </row>
    <row r="506" spans="2:13" x14ac:dyDescent="0.25">
      <c r="G506" s="9"/>
      <c r="H506" s="9"/>
      <c r="I506" s="9"/>
      <c r="J506" s="9"/>
      <c r="K506" s="9"/>
      <c r="L506" s="9"/>
      <c r="M506" s="9"/>
    </row>
    <row r="507" spans="2:13" x14ac:dyDescent="0.25">
      <c r="G507" s="9"/>
      <c r="H507" s="9"/>
      <c r="I507" s="9"/>
      <c r="J507" s="9"/>
      <c r="K507" s="9"/>
      <c r="L507" s="9"/>
      <c r="M507" s="9"/>
    </row>
    <row r="508" spans="2:13" x14ac:dyDescent="0.25">
      <c r="G508" s="9"/>
      <c r="H508" s="9"/>
      <c r="I508" s="9"/>
      <c r="J508" s="9"/>
      <c r="K508" s="9"/>
      <c r="L508" s="9"/>
      <c r="M508" s="9"/>
    </row>
    <row r="509" spans="2:13" x14ac:dyDescent="0.25">
      <c r="G509" s="9"/>
      <c r="H509" s="9"/>
      <c r="I509" s="9"/>
      <c r="J509" s="9"/>
      <c r="K509" s="9"/>
      <c r="L509" s="9"/>
      <c r="M509" s="9"/>
    </row>
    <row r="510" spans="2:13" x14ac:dyDescent="0.25">
      <c r="G510" s="9"/>
      <c r="H510" s="9"/>
      <c r="I510" s="9"/>
      <c r="J510" s="9"/>
      <c r="K510" s="9"/>
      <c r="L510" s="9"/>
      <c r="M510" s="9"/>
    </row>
    <row r="511" spans="2:13" x14ac:dyDescent="0.25">
      <c r="G511" s="9"/>
      <c r="H511" s="9"/>
      <c r="I511" s="9"/>
      <c r="J511" s="9"/>
      <c r="K511" s="9"/>
      <c r="L511" s="9"/>
      <c r="M511" s="9"/>
    </row>
    <row r="512" spans="2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</sheetData>
  <mergeCells count="18"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Junio-2025</vt:lpstr>
      <vt:lpstr>'Junio-2025'!Área_de_impresión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2025-08-06T15:25:23Z</cp:lastPrinted>
  <dcterms:created xsi:type="dcterms:W3CDTF">2023-11-10T15:33:29Z</dcterms:created>
  <dcterms:modified xsi:type="dcterms:W3CDTF">2025-08-06T15:26:40Z</dcterms:modified>
</cp:coreProperties>
</file>