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4 - ABRIL\"/>
    </mc:Choice>
  </mc:AlternateContent>
  <xr:revisionPtr revIDLastSave="0" documentId="13_ncr:1_{635183BB-A4CE-4EF6-B6F8-CBF26E810CEC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Abril-2025" sheetId="1" r:id="rId1"/>
  </sheets>
  <definedNames>
    <definedName name="_xlnm.Print_Area" localSheetId="0">'Abril-2025'!$A$1:$AC$128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6" i="1" l="1"/>
  <c r="H61" i="1"/>
  <c r="H50" i="1"/>
  <c r="H116" i="1" s="1"/>
  <c r="M116" i="1"/>
  <c r="L116" i="1"/>
  <c r="K116" i="1"/>
  <c r="J116" i="1"/>
  <c r="I116" i="1"/>
  <c r="G116" i="1"/>
  <c r="J37" i="1"/>
  <c r="I37" i="1"/>
  <c r="H37" i="1"/>
  <c r="G37" i="1"/>
  <c r="K37" i="1"/>
  <c r="L97" i="1"/>
  <c r="K99" i="1"/>
  <c r="J99" i="1"/>
  <c r="I99" i="1"/>
  <c r="H99" i="1"/>
  <c r="G99" i="1"/>
  <c r="L99" i="1"/>
  <c r="K82" i="1"/>
  <c r="L82" i="1" s="1"/>
  <c r="L59" i="1"/>
  <c r="M59" i="1" s="1"/>
  <c r="M61" i="1" s="1"/>
  <c r="K61" i="1"/>
  <c r="J61" i="1"/>
  <c r="I61" i="1"/>
  <c r="G61" i="1"/>
  <c r="J56" i="1"/>
  <c r="K20" i="1"/>
  <c r="L112" i="1"/>
  <c r="K110" i="1"/>
  <c r="J110" i="1"/>
  <c r="I110" i="1"/>
  <c r="H110" i="1"/>
  <c r="G110" i="1"/>
  <c r="L108" i="1"/>
  <c r="M108" i="1" s="1"/>
  <c r="M110" i="1" s="1"/>
  <c r="K104" i="1"/>
  <c r="J104" i="1"/>
  <c r="I104" i="1"/>
  <c r="H104" i="1"/>
  <c r="G104" i="1"/>
  <c r="L102" i="1"/>
  <c r="L104" i="1" s="1"/>
  <c r="L92" i="1"/>
  <c r="M92" i="1" s="1"/>
  <c r="M94" i="1" s="1"/>
  <c r="L87" i="1"/>
  <c r="M87" i="1" s="1"/>
  <c r="M89" i="1" s="1"/>
  <c r="K89" i="1"/>
  <c r="J89" i="1"/>
  <c r="I89" i="1"/>
  <c r="H89" i="1"/>
  <c r="G89" i="1"/>
  <c r="J84" i="1"/>
  <c r="I84" i="1"/>
  <c r="H84" i="1"/>
  <c r="G84" i="1"/>
  <c r="K79" i="1"/>
  <c r="J79" i="1"/>
  <c r="I79" i="1"/>
  <c r="H79" i="1"/>
  <c r="G79" i="1"/>
  <c r="L75" i="1"/>
  <c r="M75" i="1" s="1"/>
  <c r="K66" i="1"/>
  <c r="J66" i="1"/>
  <c r="I66" i="1"/>
  <c r="H66" i="1"/>
  <c r="G66" i="1"/>
  <c r="L64" i="1"/>
  <c r="L66" i="1" s="1"/>
  <c r="K56" i="1"/>
  <c r="I56" i="1"/>
  <c r="H56" i="1"/>
  <c r="G56" i="1"/>
  <c r="L54" i="1"/>
  <c r="M54" i="1" s="1"/>
  <c r="L53" i="1"/>
  <c r="M53" i="1" s="1"/>
  <c r="K50" i="1"/>
  <c r="J50" i="1"/>
  <c r="I50" i="1"/>
  <c r="G50" i="1"/>
  <c r="L45" i="1"/>
  <c r="M45" i="1" s="1"/>
  <c r="K40" i="1"/>
  <c r="K42" i="1" s="1"/>
  <c r="K32" i="1"/>
  <c r="J32" i="1"/>
  <c r="I32" i="1"/>
  <c r="H32" i="1"/>
  <c r="G32" i="1"/>
  <c r="L30" i="1"/>
  <c r="M30" i="1" s="1"/>
  <c r="L29" i="1"/>
  <c r="M29" i="1" s="1"/>
  <c r="L28" i="1"/>
  <c r="J20" i="1"/>
  <c r="I20" i="1"/>
  <c r="H20" i="1"/>
  <c r="G20" i="1"/>
  <c r="L18" i="1"/>
  <c r="M18" i="1" s="1"/>
  <c r="L17" i="1"/>
  <c r="F20" i="1"/>
  <c r="E20" i="1"/>
  <c r="L12" i="1"/>
  <c r="L14" i="1" s="1"/>
  <c r="I14" i="1"/>
  <c r="G14" i="1"/>
  <c r="E14" i="1"/>
  <c r="F14" i="1"/>
  <c r="H14" i="1"/>
  <c r="K72" i="1"/>
  <c r="J72" i="1"/>
  <c r="I72" i="1"/>
  <c r="H72" i="1"/>
  <c r="G72" i="1"/>
  <c r="G94" i="1"/>
  <c r="G114" i="1"/>
  <c r="K25" i="1"/>
  <c r="J25" i="1"/>
  <c r="I25" i="1"/>
  <c r="H25" i="1"/>
  <c r="G25" i="1"/>
  <c r="J114" i="1"/>
  <c r="I114" i="1"/>
  <c r="H114" i="1"/>
  <c r="L76" i="1"/>
  <c r="M76" i="1" s="1"/>
  <c r="L23" i="1"/>
  <c r="L25" i="1" s="1"/>
  <c r="H94" i="1"/>
  <c r="I94" i="1"/>
  <c r="J94" i="1"/>
  <c r="K94" i="1"/>
  <c r="M70" i="1"/>
  <c r="L69" i="1"/>
  <c r="M69" i="1" s="1"/>
  <c r="L47" i="1"/>
  <c r="M47" i="1" s="1"/>
  <c r="L48" i="1"/>
  <c r="M48" i="1" s="1"/>
  <c r="L46" i="1"/>
  <c r="M46" i="1" s="1"/>
  <c r="G42" i="1"/>
  <c r="J42" i="1"/>
  <c r="I42" i="1"/>
  <c r="H42" i="1"/>
  <c r="L35" i="1" l="1"/>
  <c r="M97" i="1"/>
  <c r="M99" i="1" s="1"/>
  <c r="K84" i="1"/>
  <c r="L84" i="1"/>
  <c r="L61" i="1"/>
  <c r="M102" i="1"/>
  <c r="M104" i="1" s="1"/>
  <c r="L110" i="1"/>
  <c r="L94" i="1"/>
  <c r="L89" i="1"/>
  <c r="M79" i="1"/>
  <c r="M82" i="1"/>
  <c r="M84" i="1" s="1"/>
  <c r="K114" i="1"/>
  <c r="L79" i="1"/>
  <c r="M64" i="1"/>
  <c r="M66" i="1" s="1"/>
  <c r="M56" i="1"/>
  <c r="M50" i="1"/>
  <c r="L56" i="1"/>
  <c r="L32" i="1"/>
  <c r="M28" i="1"/>
  <c r="M32" i="1" s="1"/>
  <c r="L50" i="1"/>
  <c r="L40" i="1"/>
  <c r="M40" i="1" s="1"/>
  <c r="M42" i="1" s="1"/>
  <c r="L20" i="1"/>
  <c r="M17" i="1"/>
  <c r="M20" i="1" s="1"/>
  <c r="M12" i="1"/>
  <c r="M14" i="1" s="1"/>
  <c r="J14" i="1"/>
  <c r="L114" i="1"/>
  <c r="M112" i="1"/>
  <c r="M114" i="1" s="1"/>
  <c r="L72" i="1"/>
  <c r="K14" i="1"/>
  <c r="M72" i="1"/>
  <c r="M23" i="1"/>
  <c r="M25" i="1" s="1"/>
  <c r="M35" i="1" l="1"/>
  <c r="M37" i="1" s="1"/>
  <c r="L37" i="1"/>
  <c r="L42" i="1"/>
</calcChain>
</file>

<file path=xl/sharedStrings.xml><?xml version="1.0" encoding="utf-8"?>
<sst xmlns="http://schemas.openxmlformats.org/spreadsheetml/2006/main" count="183" uniqueCount="99">
  <si>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</si>
  <si>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</si>
  <si>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</si>
  <si>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</si>
  <si>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</si>
  <si>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</si>
  <si>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</si>
  <si>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</si>
  <si>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</si>
  <si>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</si>
  <si>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</si>
  <si>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</si>
  <si>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</si>
  <si>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</si>
  <si>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</si>
  <si>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</si>
  <si>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</si>
  <si>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</si>
  <si>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</si>
  <si>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</si>
  <si>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</si>
  <si>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</si>
  <si>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</si>
  <si>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</si>
  <si>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</si>
  <si>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</si>
  <si>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</si>
  <si>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</si>
  <si>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</si>
  <si>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</si>
  <si>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</si>
  <si>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</si>
  <si>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</si>
  <si>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</si>
  <si>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</si>
  <si>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</si>
  <si>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</si>
  <si>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</si>
  <si>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</si>
  <si>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</si>
  <si>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</si>
  <si>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</si>
  <si>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</si>
  <si>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</si>
  <si>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</si>
  <si>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</si>
  <si>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</si>
  <si>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</si>
  <si>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</si>
  <si>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</si>
  <si>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</si>
  <si>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</si>
  <si>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</si>
  <si>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</si>
  <si>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</si>
  <si>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</si>
  <si>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</si>
  <si>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</si>
  <si>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</si>
  <si>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</si>
  <si>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</si>
  <si>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</si>
  <si>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</si>
  <si>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TECNICO DE RECLUTAMIENTO, SEL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</si>
  <si>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</si>
  <si>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</si>
  <si>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</si>
  <si>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</si>
  <si>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</si>
  <si>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</si>
  <si>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</si>
  <si>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</si>
  <si>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</si>
  <si>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</si>
  <si>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</si>
  <si>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</si>
  <si>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</si>
  <si>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</si>
  <si>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</si>
  <si>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</si>
  <si>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</si>
  <si>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</si>
  <si>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</si>
  <si>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</si>
  <si>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LUMY ALTAGRACIA BRITO NUÑEZ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</si>
  <si>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</si>
  <si>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</si>
  <si>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</si>
  <si>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</si>
  <si>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</si>
  <si>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</si>
  <si>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</si>
  <si>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</si>
  <si>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</si>
  <si>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</si>
  <si>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</si>
  <si>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</si>
  <si>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</si>
  <si>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>Mes de Abril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</si>
</sst>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13" fillId="6" borderId="0" xfId="1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26"/>
  <sheetViews>
    <sheetView tabSelected="1" zoomScale="80" zoomScaleNormal="80" workbookViewId="0">
      <pane ySplit="1" topLeftCell="A96" activePane="bottomLeft" state="frozen"/>
      <selection pane="bottomLeft" activeCell="D118" sqref="D118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69" s="10" customFormat="1" ht="26.25" customHeight="1" x14ac:dyDescent="0.4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69" s="10" customFormat="1" ht="26.25" customHeight="1" x14ac:dyDescent="0.4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69" s="10" customFormat="1" ht="8.25" customHeight="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69" s="10" customFormat="1" ht="20.25" x14ac:dyDescent="0.3">
      <c r="A5" s="101" t="s">
        <v>51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69" s="10" customFormat="1" ht="20.25" x14ac:dyDescent="0.3">
      <c r="A6" s="101" t="s">
        <v>98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2" t="s">
        <v>2</v>
      </c>
      <c r="B8" s="102" t="s">
        <v>3</v>
      </c>
      <c r="C8" s="105" t="s">
        <v>4</v>
      </c>
      <c r="D8" s="105" t="s">
        <v>5</v>
      </c>
      <c r="E8" s="107" t="s">
        <v>6</v>
      </c>
      <c r="F8" s="108"/>
      <c r="G8" s="95" t="s">
        <v>7</v>
      </c>
      <c r="H8" s="95" t="s">
        <v>8</v>
      </c>
      <c r="I8" s="95" t="s">
        <v>9</v>
      </c>
      <c r="J8" s="95" t="s">
        <v>10</v>
      </c>
      <c r="K8" s="95" t="s">
        <v>11</v>
      </c>
      <c r="L8" s="95" t="s">
        <v>12</v>
      </c>
      <c r="M8" s="95" t="s">
        <v>13</v>
      </c>
    </row>
    <row r="9" spans="1:69" x14ac:dyDescent="0.25">
      <c r="A9" s="103"/>
      <c r="B9" s="104"/>
      <c r="C9" s="106"/>
      <c r="D9" s="106"/>
      <c r="E9" s="1" t="s">
        <v>14</v>
      </c>
      <c r="F9" s="1" t="s">
        <v>15</v>
      </c>
      <c r="G9" s="96"/>
      <c r="H9" s="96"/>
      <c r="I9" s="96"/>
      <c r="J9" s="96"/>
      <c r="K9" s="96"/>
      <c r="L9" s="96"/>
      <c r="M9" s="96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58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59</v>
      </c>
      <c r="B12" s="48" t="s">
        <v>60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 t="shared" si="0"/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61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62</v>
      </c>
      <c r="B17" s="48" t="s">
        <v>63</v>
      </c>
      <c r="C17" s="14" t="s">
        <v>16</v>
      </c>
      <c r="D17" s="93" t="s">
        <v>17</v>
      </c>
      <c r="E17" s="55"/>
      <c r="F17" s="55"/>
      <c r="G17" s="92">
        <v>54000</v>
      </c>
      <c r="H17" s="92">
        <v>1549.8</v>
      </c>
      <c r="I17" s="92">
        <v>2418.54</v>
      </c>
      <c r="J17" s="92">
        <v>1641.6</v>
      </c>
      <c r="K17" s="92">
        <v>25</v>
      </c>
      <c r="L17" s="92">
        <f>+K17+J17+I17+H17</f>
        <v>5634.94</v>
      </c>
      <c r="M17" s="92">
        <f>+G17-L17</f>
        <v>48365.06</v>
      </c>
    </row>
    <row r="18" spans="1:69" s="10" customFormat="1" ht="15" customHeight="1" x14ac:dyDescent="0.25">
      <c r="A18" s="48" t="s">
        <v>84</v>
      </c>
      <c r="B18" s="48" t="s">
        <v>85</v>
      </c>
      <c r="C18" s="14" t="s">
        <v>16</v>
      </c>
      <c r="D18" s="93" t="s">
        <v>17</v>
      </c>
      <c r="E18" s="55"/>
      <c r="F18" s="55"/>
      <c r="G18" s="92">
        <v>125000</v>
      </c>
      <c r="H18" s="92">
        <v>3587.5</v>
      </c>
      <c r="I18" s="92">
        <v>17985.990000000002</v>
      </c>
      <c r="J18" s="92">
        <v>3800</v>
      </c>
      <c r="K18" s="92">
        <v>25</v>
      </c>
      <c r="L18" s="92">
        <f>+K18+J18+I18+H18</f>
        <v>25398.49</v>
      </c>
      <c r="M18" s="92">
        <f>+G18-L18</f>
        <v>99601.51</v>
      </c>
    </row>
    <row r="19" spans="1:69" s="10" customFormat="1" ht="15" customHeight="1" x14ac:dyDescent="0.25">
      <c r="A19" s="48"/>
      <c r="B19" s="48"/>
      <c r="C19" s="14"/>
      <c r="D19" s="77"/>
      <c r="E19" s="55"/>
      <c r="F19" s="55"/>
      <c r="G19" s="55"/>
      <c r="H19" s="55"/>
      <c r="I19" s="55"/>
      <c r="J19" s="55"/>
      <c r="K19" s="55"/>
      <c r="L19" s="34"/>
      <c r="M19" s="34"/>
    </row>
    <row r="20" spans="1:69" x14ac:dyDescent="0.25">
      <c r="A20" s="3" t="s">
        <v>18</v>
      </c>
      <c r="B20" s="4">
        <v>2</v>
      </c>
      <c r="C20" s="3"/>
      <c r="D20" s="84"/>
      <c r="E20" s="33">
        <f>SUM(E17:E17)</f>
        <v>0</v>
      </c>
      <c r="F20" s="33">
        <f>SUM(F17:F17)</f>
        <v>0</v>
      </c>
      <c r="G20" s="33">
        <f>SUM(G17:G18)</f>
        <v>179000</v>
      </c>
      <c r="H20" s="33">
        <f t="shared" ref="H20:L20" si="1">SUM(H17:H18)</f>
        <v>5137.3</v>
      </c>
      <c r="I20" s="33">
        <f t="shared" si="1"/>
        <v>20404.530000000002</v>
      </c>
      <c r="J20" s="33">
        <f t="shared" si="1"/>
        <v>5441.6</v>
      </c>
      <c r="K20" s="33">
        <f>SUM(K17:K18)</f>
        <v>50</v>
      </c>
      <c r="L20" s="33">
        <f t="shared" si="1"/>
        <v>31033.43</v>
      </c>
      <c r="M20" s="33">
        <f>SUM(M17:M18)</f>
        <v>147966.57</v>
      </c>
      <c r="BM20"/>
      <c r="BN20"/>
      <c r="BO20"/>
      <c r="BP20"/>
      <c r="BQ20"/>
    </row>
    <row r="21" spans="1:69" s="10" customFormat="1" x14ac:dyDescent="0.25">
      <c r="A21" s="17"/>
      <c r="B21" s="85"/>
      <c r="C21" s="17"/>
      <c r="D21" s="86"/>
      <c r="E21" s="87"/>
      <c r="F21" s="87"/>
      <c r="G21" s="87"/>
      <c r="H21" s="87"/>
      <c r="I21" s="87"/>
      <c r="J21" s="87"/>
      <c r="K21" s="87"/>
    </row>
    <row r="22" spans="1:69" s="10" customFormat="1" ht="15.75" customHeight="1" x14ac:dyDescent="0.25">
      <c r="A22" s="50" t="s">
        <v>89</v>
      </c>
      <c r="B22" s="45"/>
      <c r="D22" s="45"/>
    </row>
    <row r="23" spans="1:69" s="35" customFormat="1" ht="15.75" customHeight="1" x14ac:dyDescent="0.25">
      <c r="A23" s="72" t="s">
        <v>52</v>
      </c>
      <c r="B23" s="38" t="s">
        <v>53</v>
      </c>
      <c r="C23" s="14" t="s">
        <v>16</v>
      </c>
      <c r="D23" s="93" t="s">
        <v>17</v>
      </c>
      <c r="E23" s="74">
        <v>45474</v>
      </c>
      <c r="F23" s="78">
        <v>45657</v>
      </c>
      <c r="G23" s="92">
        <v>75000</v>
      </c>
      <c r="H23" s="92">
        <v>2152.5</v>
      </c>
      <c r="I23" s="92">
        <v>6309.38</v>
      </c>
      <c r="J23" s="92">
        <v>2280</v>
      </c>
      <c r="K23" s="92">
        <v>25</v>
      </c>
      <c r="L23" s="92">
        <f>+H23+I23+J23+K23</f>
        <v>10766.880000000001</v>
      </c>
      <c r="M23" s="92">
        <f>+G23-L23</f>
        <v>64233.119999999995</v>
      </c>
    </row>
    <row r="24" spans="1:69" s="35" customFormat="1" ht="15.75" customHeight="1" x14ac:dyDescent="0.25">
      <c r="A24" s="72"/>
      <c r="B24" s="38"/>
      <c r="C24" s="14"/>
      <c r="D24" s="73"/>
      <c r="E24" s="74"/>
      <c r="F24" s="74"/>
      <c r="G24" s="75"/>
      <c r="H24" s="75"/>
      <c r="I24" s="75"/>
      <c r="J24" s="49"/>
      <c r="K24" s="75"/>
      <c r="L24" s="75"/>
      <c r="M24" s="75"/>
    </row>
    <row r="25" spans="1:69" ht="15.75" customHeight="1" x14ac:dyDescent="0.25">
      <c r="A25" s="3" t="s">
        <v>18</v>
      </c>
      <c r="B25" s="4">
        <v>1</v>
      </c>
      <c r="C25" s="3"/>
      <c r="D25" s="4"/>
      <c r="E25" s="5"/>
      <c r="F25" s="5"/>
      <c r="G25" s="6">
        <f t="shared" ref="G25:M25" si="2">+G23</f>
        <v>75000</v>
      </c>
      <c r="H25" s="6">
        <f t="shared" si="2"/>
        <v>2152.5</v>
      </c>
      <c r="I25" s="6">
        <f t="shared" si="2"/>
        <v>6309.38</v>
      </c>
      <c r="J25" s="6">
        <f t="shared" si="2"/>
        <v>2280</v>
      </c>
      <c r="K25" s="6">
        <f t="shared" si="2"/>
        <v>25</v>
      </c>
      <c r="L25" s="6">
        <f t="shared" si="2"/>
        <v>10766.880000000001</v>
      </c>
      <c r="M25" s="7">
        <f t="shared" si="2"/>
        <v>64233.119999999995</v>
      </c>
    </row>
    <row r="26" spans="1:69" s="10" customFormat="1" ht="15.75" customHeight="1" x14ac:dyDescent="0.25">
      <c r="A26" s="17"/>
      <c r="B26" s="85"/>
      <c r="C26" s="17"/>
      <c r="D26" s="85"/>
      <c r="E26" s="88"/>
      <c r="F26" s="88"/>
      <c r="G26" s="89"/>
      <c r="H26" s="89"/>
      <c r="I26" s="89"/>
      <c r="J26" s="89"/>
      <c r="K26" s="89"/>
      <c r="L26" s="89"/>
      <c r="M26" s="89"/>
    </row>
    <row r="27" spans="1:69" s="10" customFormat="1" ht="15.75" customHeight="1" x14ac:dyDescent="0.25">
      <c r="A27" s="50" t="s">
        <v>64</v>
      </c>
      <c r="B27" s="45"/>
      <c r="D27" s="45"/>
    </row>
    <row r="28" spans="1:69" s="35" customFormat="1" ht="15.75" customHeight="1" x14ac:dyDescent="0.25">
      <c r="A28" s="72" t="s">
        <v>65</v>
      </c>
      <c r="B28" s="46" t="s">
        <v>66</v>
      </c>
      <c r="C28" s="35" t="s">
        <v>16</v>
      </c>
      <c r="D28" s="93" t="s">
        <v>17</v>
      </c>
      <c r="E28" s="74">
        <v>45566</v>
      </c>
      <c r="F28" s="76">
        <v>45747</v>
      </c>
      <c r="G28" s="92">
        <v>60000</v>
      </c>
      <c r="H28" s="92">
        <v>1722</v>
      </c>
      <c r="I28" s="92">
        <v>3486.68</v>
      </c>
      <c r="J28" s="92">
        <v>1824</v>
      </c>
      <c r="K28" s="92">
        <v>25</v>
      </c>
      <c r="L28" s="92">
        <f>+K28+J28+I28+H28</f>
        <v>7057.68</v>
      </c>
      <c r="M28" s="92">
        <f>+G28-L28</f>
        <v>52942.32</v>
      </c>
    </row>
    <row r="29" spans="1:69" s="35" customFormat="1" ht="15.75" customHeight="1" x14ac:dyDescent="0.25">
      <c r="A29" s="72" t="s">
        <v>67</v>
      </c>
      <c r="B29" s="46" t="s">
        <v>66</v>
      </c>
      <c r="C29" s="35" t="s">
        <v>16</v>
      </c>
      <c r="D29" s="93" t="s">
        <v>17</v>
      </c>
      <c r="E29" s="74"/>
      <c r="F29" s="76"/>
      <c r="G29" s="92">
        <v>60000</v>
      </c>
      <c r="H29" s="92">
        <v>1722</v>
      </c>
      <c r="I29" s="92">
        <v>3486.68</v>
      </c>
      <c r="J29" s="92">
        <v>1824</v>
      </c>
      <c r="K29" s="92">
        <v>25</v>
      </c>
      <c r="L29" s="92">
        <f t="shared" ref="L29:L30" si="3">+K29+J29+I29+H29</f>
        <v>7057.68</v>
      </c>
      <c r="M29" s="92">
        <f t="shared" ref="M29:M30" si="4">+G29-L29</f>
        <v>52942.32</v>
      </c>
    </row>
    <row r="30" spans="1:69" s="10" customFormat="1" ht="15.75" customHeight="1" x14ac:dyDescent="0.25">
      <c r="A30" s="90" t="s">
        <v>68</v>
      </c>
      <c r="B30" s="46" t="s">
        <v>66</v>
      </c>
      <c r="C30" s="35" t="s">
        <v>16</v>
      </c>
      <c r="D30" s="93" t="s">
        <v>17</v>
      </c>
      <c r="E30" s="2"/>
      <c r="F30" s="2"/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 t="shared" si="3"/>
        <v>7057.68</v>
      </c>
      <c r="M30" s="92">
        <f t="shared" si="4"/>
        <v>52942.32</v>
      </c>
    </row>
    <row r="31" spans="1:69" s="10" customFormat="1" ht="15.75" customHeight="1" x14ac:dyDescent="0.25">
      <c r="A31" s="90"/>
      <c r="B31" s="46"/>
      <c r="C31" s="35"/>
      <c r="D31" s="46"/>
      <c r="E31" s="2"/>
      <c r="F31" s="2"/>
      <c r="G31" s="75"/>
      <c r="H31" s="75"/>
      <c r="I31" s="75"/>
      <c r="J31" s="75"/>
      <c r="K31" s="75"/>
      <c r="L31" s="75"/>
      <c r="M31" s="75"/>
    </row>
    <row r="32" spans="1:69" ht="15.75" customHeight="1" x14ac:dyDescent="0.25">
      <c r="A32" s="3" t="s">
        <v>18</v>
      </c>
      <c r="B32" s="4">
        <v>3</v>
      </c>
      <c r="C32" s="3"/>
      <c r="D32" s="4"/>
      <c r="E32" s="5"/>
      <c r="F32" s="5"/>
      <c r="G32" s="6">
        <f>SUM(G28:G30)</f>
        <v>180000</v>
      </c>
      <c r="H32" s="6">
        <f t="shared" ref="H32:M32" si="5">SUM(H28:H30)</f>
        <v>5166</v>
      </c>
      <c r="I32" s="6">
        <f t="shared" si="5"/>
        <v>10460.039999999999</v>
      </c>
      <c r="J32" s="6">
        <f t="shared" si="5"/>
        <v>5472</v>
      </c>
      <c r="K32" s="6">
        <f t="shared" si="5"/>
        <v>75</v>
      </c>
      <c r="L32" s="6">
        <f t="shared" si="5"/>
        <v>21173.040000000001</v>
      </c>
      <c r="M32" s="6">
        <f t="shared" si="5"/>
        <v>158826.96</v>
      </c>
    </row>
    <row r="33" spans="1:13" s="10" customFormat="1" ht="15.75" customHeight="1" x14ac:dyDescent="0.25">
      <c r="A33" s="17"/>
      <c r="B33" s="85"/>
      <c r="C33" s="17"/>
      <c r="D33" s="85"/>
      <c r="E33" s="88"/>
      <c r="F33" s="88"/>
      <c r="G33" s="89"/>
      <c r="H33" s="89"/>
      <c r="I33" s="89"/>
      <c r="J33" s="89"/>
      <c r="K33" s="89"/>
      <c r="L33" s="89"/>
      <c r="M33" s="89"/>
    </row>
    <row r="34" spans="1:13" s="10" customFormat="1" ht="15.75" customHeight="1" x14ac:dyDescent="0.25">
      <c r="A34" s="50" t="s">
        <v>95</v>
      </c>
      <c r="B34" s="45"/>
      <c r="D34" s="45"/>
    </row>
    <row r="35" spans="1:13" s="35" customFormat="1" ht="15.75" customHeight="1" x14ac:dyDescent="0.25">
      <c r="A35" s="72" t="s">
        <v>96</v>
      </c>
      <c r="B35" s="46" t="s">
        <v>97</v>
      </c>
      <c r="C35" s="35" t="s">
        <v>16</v>
      </c>
      <c r="D35" s="93" t="s">
        <v>17</v>
      </c>
      <c r="E35" s="74">
        <v>45597</v>
      </c>
      <c r="F35" s="76">
        <v>45777</v>
      </c>
      <c r="G35" s="92">
        <v>75000</v>
      </c>
      <c r="H35" s="92">
        <v>2152.5</v>
      </c>
      <c r="I35" s="92">
        <v>6309.38</v>
      </c>
      <c r="J35" s="92">
        <v>2280</v>
      </c>
      <c r="K35" s="92">
        <v>25</v>
      </c>
      <c r="L35" s="92">
        <f>+H35+I35+J35+K35</f>
        <v>10766.880000000001</v>
      </c>
      <c r="M35" s="92">
        <f>+G35-L35</f>
        <v>64233.119999999995</v>
      </c>
    </row>
    <row r="36" spans="1:13" s="10" customFormat="1" ht="15.75" customHeight="1" x14ac:dyDescent="0.25">
      <c r="A36" s="50"/>
      <c r="B36" s="45"/>
      <c r="D36" s="45"/>
      <c r="E36" s="2"/>
      <c r="F36" s="2"/>
      <c r="G36" s="21"/>
      <c r="H36" s="21"/>
      <c r="I36" s="21"/>
      <c r="J36" s="21"/>
      <c r="K36" s="21"/>
      <c r="L36" s="21"/>
      <c r="M36" s="21"/>
    </row>
    <row r="37" spans="1:13" ht="15.75" customHeight="1" x14ac:dyDescent="0.25">
      <c r="A37" s="3" t="s">
        <v>18</v>
      </c>
      <c r="B37" s="4">
        <v>1</v>
      </c>
      <c r="C37" s="3"/>
      <c r="D37" s="4"/>
      <c r="E37" s="5"/>
      <c r="F37" s="5"/>
      <c r="G37" s="6">
        <f>SUM(G34:G35)</f>
        <v>75000</v>
      </c>
      <c r="H37" s="6">
        <f t="shared" ref="H37:L37" si="6">SUM(H34:H35)</f>
        <v>2152.5</v>
      </c>
      <c r="I37" s="6">
        <f t="shared" si="6"/>
        <v>6309.38</v>
      </c>
      <c r="J37" s="6">
        <f t="shared" si="6"/>
        <v>2280</v>
      </c>
      <c r="K37" s="6">
        <f t="shared" si="6"/>
        <v>25</v>
      </c>
      <c r="L37" s="6">
        <f t="shared" si="6"/>
        <v>10766.880000000001</v>
      </c>
      <c r="M37" s="7">
        <f>SUM(M34:M35)</f>
        <v>64233.119999999995</v>
      </c>
    </row>
    <row r="38" spans="1:13" s="10" customFormat="1" ht="15.75" customHeight="1" x14ac:dyDescent="0.25">
      <c r="A38" s="17"/>
      <c r="B38" s="85"/>
      <c r="C38" s="17"/>
      <c r="D38" s="85"/>
      <c r="E38" s="88"/>
      <c r="F38" s="88"/>
      <c r="G38" s="89"/>
      <c r="H38" s="89"/>
      <c r="I38" s="89"/>
      <c r="J38" s="89"/>
      <c r="K38" s="89"/>
      <c r="L38" s="89"/>
      <c r="M38" s="89"/>
    </row>
    <row r="39" spans="1:13" s="10" customFormat="1" ht="15.75" customHeight="1" x14ac:dyDescent="0.25">
      <c r="A39" s="50" t="s">
        <v>38</v>
      </c>
      <c r="B39" s="45"/>
      <c r="D39" s="45"/>
    </row>
    <row r="40" spans="1:13" s="35" customFormat="1" ht="15.75" customHeight="1" x14ac:dyDescent="0.25">
      <c r="A40" s="72" t="s">
        <v>39</v>
      </c>
      <c r="B40" s="46" t="s">
        <v>48</v>
      </c>
      <c r="C40" s="35" t="s">
        <v>16</v>
      </c>
      <c r="D40" s="93" t="s">
        <v>24</v>
      </c>
      <c r="E40" s="74">
        <v>45597</v>
      </c>
      <c r="F40" s="76">
        <v>45777</v>
      </c>
      <c r="G40" s="92">
        <v>125000</v>
      </c>
      <c r="H40" s="92">
        <v>3587.5</v>
      </c>
      <c r="I40" s="92">
        <v>17557.13</v>
      </c>
      <c r="J40" s="92">
        <v>3800</v>
      </c>
      <c r="K40" s="92">
        <f>1715.46+25</f>
        <v>1740.46</v>
      </c>
      <c r="L40" s="92">
        <f>+H40+I40+J40+K40</f>
        <v>26685.09</v>
      </c>
      <c r="M40" s="92">
        <f>+G40-L40</f>
        <v>98314.91</v>
      </c>
    </row>
    <row r="41" spans="1:13" s="10" customFormat="1" ht="15.75" customHeight="1" x14ac:dyDescent="0.25">
      <c r="A41" s="50"/>
      <c r="B41" s="45"/>
      <c r="D41" s="45"/>
      <c r="E41" s="2"/>
      <c r="F41" s="2"/>
      <c r="G41" s="21"/>
      <c r="H41" s="21"/>
      <c r="I41" s="21"/>
      <c r="J41" s="21"/>
      <c r="K41" s="21"/>
      <c r="L41" s="21"/>
      <c r="M41" s="21"/>
    </row>
    <row r="42" spans="1:13" ht="15.75" customHeight="1" x14ac:dyDescent="0.25">
      <c r="A42" s="3" t="s">
        <v>18</v>
      </c>
      <c r="B42" s="4">
        <v>1</v>
      </c>
      <c r="C42" s="3"/>
      <c r="D42" s="4"/>
      <c r="E42" s="5"/>
      <c r="F42" s="5"/>
      <c r="G42" s="6">
        <f>SUM(G39:G40)</f>
        <v>125000</v>
      </c>
      <c r="H42" s="6">
        <f t="shared" ref="H42:L42" si="7">SUM(H39:H40)</f>
        <v>3587.5</v>
      </c>
      <c r="I42" s="6">
        <f t="shared" si="7"/>
        <v>17557.13</v>
      </c>
      <c r="J42" s="6">
        <f t="shared" si="7"/>
        <v>3800</v>
      </c>
      <c r="K42" s="6">
        <f t="shared" si="7"/>
        <v>1740.46</v>
      </c>
      <c r="L42" s="6">
        <f t="shared" si="7"/>
        <v>26685.09</v>
      </c>
      <c r="M42" s="7">
        <f>SUM(M39:M40)</f>
        <v>98314.91</v>
      </c>
    </row>
    <row r="43" spans="1:13" s="10" customFormat="1" ht="15.75" customHeight="1" x14ac:dyDescent="0.25">
      <c r="A43" s="17"/>
      <c r="B43" s="85"/>
      <c r="C43" s="17"/>
      <c r="D43" s="85"/>
      <c r="E43" s="88"/>
      <c r="F43" s="88"/>
      <c r="G43" s="89"/>
      <c r="H43" s="89"/>
      <c r="I43" s="89"/>
      <c r="J43" s="89"/>
      <c r="K43" s="89"/>
      <c r="L43" s="89"/>
      <c r="M43" s="91"/>
    </row>
    <row r="44" spans="1:13" s="10" customFormat="1" x14ac:dyDescent="0.25">
      <c r="A44" s="58" t="s">
        <v>40</v>
      </c>
      <c r="B44" s="58"/>
      <c r="C44" s="16"/>
      <c r="D44" s="58"/>
      <c r="E44" s="62"/>
      <c r="F44" s="62"/>
      <c r="G44" s="62"/>
      <c r="H44" s="62"/>
      <c r="I44" s="62"/>
      <c r="J44" s="62"/>
      <c r="K44" s="62"/>
    </row>
    <row r="45" spans="1:13" s="10" customFormat="1" x14ac:dyDescent="0.25">
      <c r="A45" s="36" t="s">
        <v>69</v>
      </c>
      <c r="B45" s="36" t="s">
        <v>70</v>
      </c>
      <c r="C45" s="35" t="s">
        <v>16</v>
      </c>
      <c r="D45" s="93" t="s">
        <v>17</v>
      </c>
      <c r="E45" s="56"/>
      <c r="F45" s="56"/>
      <c r="G45" s="92">
        <v>125000</v>
      </c>
      <c r="H45" s="92">
        <v>3587.5</v>
      </c>
      <c r="I45" s="92">
        <v>17985.990000000002</v>
      </c>
      <c r="J45" s="92">
        <v>3800</v>
      </c>
      <c r="K45" s="92">
        <v>25</v>
      </c>
      <c r="L45" s="92">
        <f>+H45+I45+J45+K45</f>
        <v>25398.49</v>
      </c>
      <c r="M45" s="92">
        <f>+G45-L45</f>
        <v>99601.51</v>
      </c>
    </row>
    <row r="46" spans="1:13" s="35" customFormat="1" x14ac:dyDescent="0.25">
      <c r="A46" s="14" t="s">
        <v>50</v>
      </c>
      <c r="B46" s="38" t="s">
        <v>41</v>
      </c>
      <c r="C46" s="35" t="s">
        <v>16</v>
      </c>
      <c r="D46" s="93" t="s">
        <v>17</v>
      </c>
      <c r="E46" s="74">
        <v>45597</v>
      </c>
      <c r="F46" s="74">
        <v>45777</v>
      </c>
      <c r="G46" s="92">
        <v>57500</v>
      </c>
      <c r="H46" s="92">
        <v>1650.25</v>
      </c>
      <c r="I46" s="92">
        <v>3016.23</v>
      </c>
      <c r="J46" s="92">
        <v>1748</v>
      </c>
      <c r="K46" s="92">
        <v>25</v>
      </c>
      <c r="L46" s="92">
        <f>+H46+I46+J46+K46</f>
        <v>6439.48</v>
      </c>
      <c r="M46" s="92">
        <f>+G46-L46</f>
        <v>51060.520000000004</v>
      </c>
    </row>
    <row r="47" spans="1:13" s="35" customFormat="1" x14ac:dyDescent="0.25">
      <c r="A47" s="35" t="s">
        <v>42</v>
      </c>
      <c r="B47" s="46" t="s">
        <v>43</v>
      </c>
      <c r="C47" s="35" t="s">
        <v>16</v>
      </c>
      <c r="D47" s="93" t="s">
        <v>17</v>
      </c>
      <c r="E47" s="74">
        <v>45597</v>
      </c>
      <c r="F47" s="74">
        <v>45777</v>
      </c>
      <c r="G47" s="92">
        <v>47000</v>
      </c>
      <c r="H47" s="92">
        <v>1348.9</v>
      </c>
      <c r="I47" s="92">
        <v>1430.6</v>
      </c>
      <c r="J47" s="92">
        <v>1428.8</v>
      </c>
      <c r="K47" s="92">
        <v>25</v>
      </c>
      <c r="L47" s="92">
        <f t="shared" ref="L47:L48" si="8">+H47+I47+J47+K47</f>
        <v>4233.3</v>
      </c>
      <c r="M47" s="92">
        <f t="shared" ref="M47:M48" si="9">+G47-L47</f>
        <v>42766.7</v>
      </c>
    </row>
    <row r="48" spans="1:13" s="35" customFormat="1" x14ac:dyDescent="0.25">
      <c r="A48" s="14" t="s">
        <v>44</v>
      </c>
      <c r="B48" s="38" t="s">
        <v>45</v>
      </c>
      <c r="C48" s="35" t="s">
        <v>16</v>
      </c>
      <c r="D48" s="93" t="s">
        <v>17</v>
      </c>
      <c r="E48" s="74">
        <v>45597</v>
      </c>
      <c r="F48" s="74">
        <v>45777</v>
      </c>
      <c r="G48" s="92">
        <v>45000</v>
      </c>
      <c r="H48" s="92">
        <v>1291.5</v>
      </c>
      <c r="I48" s="92">
        <v>1148.33</v>
      </c>
      <c r="J48" s="92">
        <v>1368</v>
      </c>
      <c r="K48" s="92">
        <v>25</v>
      </c>
      <c r="L48" s="92">
        <f t="shared" si="8"/>
        <v>3832.83</v>
      </c>
      <c r="M48" s="92">
        <f t="shared" si="9"/>
        <v>41167.17</v>
      </c>
    </row>
    <row r="49" spans="1:69" s="10" customFormat="1" x14ac:dyDescent="0.25">
      <c r="A49" s="48"/>
      <c r="B49" s="36"/>
      <c r="D49" s="45"/>
      <c r="E49" s="2"/>
      <c r="F49" s="2"/>
      <c r="G49" s="55"/>
      <c r="H49" s="55"/>
      <c r="I49" s="55"/>
      <c r="J49" s="56"/>
      <c r="K49" s="57"/>
      <c r="L49" s="34"/>
      <c r="M49" s="34"/>
    </row>
    <row r="50" spans="1:69" x14ac:dyDescent="0.25">
      <c r="A50" s="3" t="s">
        <v>18</v>
      </c>
      <c r="B50" s="4">
        <v>4</v>
      </c>
      <c r="C50" s="3"/>
      <c r="D50" s="4"/>
      <c r="E50" s="33"/>
      <c r="F50" s="33"/>
      <c r="G50" s="33">
        <f>SUM(G45:G49)</f>
        <v>274500</v>
      </c>
      <c r="H50" s="33">
        <f>SUM(H45:H49)</f>
        <v>7878.15</v>
      </c>
      <c r="I50" s="33">
        <f t="shared" ref="H50:M50" si="10">SUM(I45:I49)</f>
        <v>23581.15</v>
      </c>
      <c r="J50" s="33">
        <f t="shared" si="10"/>
        <v>8344.7999999999993</v>
      </c>
      <c r="K50" s="33">
        <f t="shared" si="10"/>
        <v>100</v>
      </c>
      <c r="L50" s="33">
        <f t="shared" si="10"/>
        <v>39904.100000000006</v>
      </c>
      <c r="M50" s="33">
        <f t="shared" si="10"/>
        <v>234595.89999999997</v>
      </c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10" customFormat="1" x14ac:dyDescent="0.25">
      <c r="A51" s="17"/>
      <c r="B51" s="85"/>
      <c r="C51" s="17"/>
      <c r="D51" s="85"/>
      <c r="E51" s="87"/>
      <c r="F51" s="87"/>
      <c r="G51" s="87"/>
      <c r="H51" s="87"/>
      <c r="I51" s="87"/>
      <c r="J51" s="87"/>
      <c r="K51" s="87"/>
      <c r="L51" s="87"/>
      <c r="M51" s="87"/>
    </row>
    <row r="52" spans="1:69" s="10" customFormat="1" ht="15.75" customHeight="1" x14ac:dyDescent="0.25">
      <c r="A52" s="53" t="s">
        <v>19</v>
      </c>
      <c r="B52" s="46"/>
      <c r="C52" s="36"/>
      <c r="D52" s="36"/>
      <c r="E52" s="2"/>
      <c r="F52" s="2"/>
      <c r="G52" s="37"/>
      <c r="H52" s="37"/>
      <c r="I52" s="37"/>
      <c r="J52" s="37"/>
      <c r="K52" s="37"/>
      <c r="L52" s="37"/>
      <c r="M52" s="22"/>
    </row>
    <row r="53" spans="1:69" s="35" customFormat="1" ht="15.75" customHeight="1" x14ac:dyDescent="0.25">
      <c r="A53" s="35" t="s">
        <v>20</v>
      </c>
      <c r="B53" s="46" t="s">
        <v>21</v>
      </c>
      <c r="C53" s="14" t="s">
        <v>16</v>
      </c>
      <c r="D53" s="93" t="s">
        <v>17</v>
      </c>
      <c r="E53" s="74">
        <v>45505</v>
      </c>
      <c r="F53" s="76">
        <v>45688</v>
      </c>
      <c r="G53" s="92">
        <v>55000</v>
      </c>
      <c r="H53" s="92">
        <v>1578.5</v>
      </c>
      <c r="I53" s="92">
        <v>2559.6799999999998</v>
      </c>
      <c r="J53" s="92">
        <v>1672</v>
      </c>
      <c r="K53" s="92">
        <v>25</v>
      </c>
      <c r="L53" s="92">
        <f>+K53+J53+I53+H53</f>
        <v>5835.18</v>
      </c>
      <c r="M53" s="92">
        <f>+G53-L53</f>
        <v>49164.82</v>
      </c>
    </row>
    <row r="54" spans="1:69" s="10" customFormat="1" ht="15.75" customHeight="1" x14ac:dyDescent="0.25">
      <c r="A54" s="35" t="s">
        <v>71</v>
      </c>
      <c r="B54" s="46" t="s">
        <v>21</v>
      </c>
      <c r="C54" s="14" t="s">
        <v>16</v>
      </c>
      <c r="D54" s="93" t="s">
        <v>17</v>
      </c>
      <c r="E54" s="2"/>
      <c r="F54" s="2"/>
      <c r="G54" s="92">
        <v>60000</v>
      </c>
      <c r="H54" s="92">
        <v>1722</v>
      </c>
      <c r="I54" s="92">
        <v>3486.68</v>
      </c>
      <c r="J54" s="92">
        <v>1824</v>
      </c>
      <c r="K54" s="92">
        <v>25</v>
      </c>
      <c r="L54" s="92">
        <f>+K54+J54+I54+H54</f>
        <v>7057.68</v>
      </c>
      <c r="M54" s="92">
        <f>+G54-L54</f>
        <v>52942.32</v>
      </c>
    </row>
    <row r="55" spans="1:69" s="10" customFormat="1" ht="15.75" customHeight="1" x14ac:dyDescent="0.25">
      <c r="A55" s="35"/>
      <c r="B55" s="46"/>
      <c r="C55" s="14"/>
      <c r="D55" s="38"/>
      <c r="E55" s="2"/>
      <c r="F55" s="2"/>
      <c r="G55" s="37"/>
      <c r="H55" s="37"/>
      <c r="I55" s="37"/>
      <c r="J55" s="63"/>
      <c r="K55" s="37"/>
      <c r="L55" s="37"/>
      <c r="M55" s="22"/>
    </row>
    <row r="56" spans="1:69" ht="15.75" customHeight="1" x14ac:dyDescent="0.25">
      <c r="A56" s="3" t="s">
        <v>18</v>
      </c>
      <c r="B56" s="4">
        <v>2</v>
      </c>
      <c r="C56" s="3"/>
      <c r="D56" s="4"/>
      <c r="E56" s="5"/>
      <c r="F56" s="5"/>
      <c r="G56" s="6">
        <f>SUM(G53:G54)</f>
        <v>115000</v>
      </c>
      <c r="H56" s="6">
        <f t="shared" ref="H56:M56" si="11">SUM(H53:H54)</f>
        <v>3300.5</v>
      </c>
      <c r="I56" s="6">
        <f t="shared" si="11"/>
        <v>6046.36</v>
      </c>
      <c r="J56" s="6">
        <f>SUM(J53:J54)</f>
        <v>3496</v>
      </c>
      <c r="K56" s="6">
        <f t="shared" si="11"/>
        <v>50</v>
      </c>
      <c r="L56" s="6">
        <f t="shared" si="11"/>
        <v>12892.86</v>
      </c>
      <c r="M56" s="6">
        <f t="shared" si="11"/>
        <v>102107.14</v>
      </c>
    </row>
    <row r="57" spans="1:69" s="10" customFormat="1" ht="15.75" customHeight="1" x14ac:dyDescent="0.25">
      <c r="A57" s="17"/>
      <c r="B57" s="85"/>
      <c r="C57" s="17"/>
      <c r="D57" s="85"/>
      <c r="E57" s="88"/>
      <c r="F57" s="88"/>
      <c r="G57" s="89"/>
      <c r="H57" s="89"/>
      <c r="I57" s="89"/>
      <c r="J57" s="89"/>
      <c r="K57" s="89"/>
      <c r="L57" s="89"/>
      <c r="M57" s="89"/>
    </row>
    <row r="58" spans="1:69" s="10" customFormat="1" ht="15.75" customHeight="1" x14ac:dyDescent="0.25">
      <c r="A58" s="53" t="s">
        <v>86</v>
      </c>
      <c r="B58" s="46"/>
      <c r="C58" s="36"/>
      <c r="D58" s="36"/>
      <c r="E58" s="2"/>
      <c r="F58" s="2"/>
      <c r="G58" s="37"/>
      <c r="H58" s="37"/>
      <c r="I58" s="37"/>
      <c r="J58" s="92"/>
      <c r="K58" s="92"/>
      <c r="L58" s="92"/>
      <c r="M58" s="92"/>
    </row>
    <row r="59" spans="1:69" s="35" customFormat="1" ht="15.75" customHeight="1" x14ac:dyDescent="0.25">
      <c r="A59" s="35" t="s">
        <v>87</v>
      </c>
      <c r="B59" s="46" t="s">
        <v>88</v>
      </c>
      <c r="C59" s="14" t="s">
        <v>16</v>
      </c>
      <c r="D59" s="93" t="s">
        <v>17</v>
      </c>
      <c r="E59" s="74">
        <v>45505</v>
      </c>
      <c r="F59" s="76">
        <v>45688</v>
      </c>
      <c r="G59" s="92">
        <v>100000</v>
      </c>
      <c r="H59" s="92">
        <v>2870</v>
      </c>
      <c r="I59" s="92">
        <v>12105.37</v>
      </c>
      <c r="J59" s="92">
        <v>3040</v>
      </c>
      <c r="K59" s="92">
        <v>25</v>
      </c>
      <c r="L59" s="92">
        <f>+H59+I59+J59+K59</f>
        <v>18040.370000000003</v>
      </c>
      <c r="M59" s="92">
        <f>+G59-L59</f>
        <v>81959.63</v>
      </c>
    </row>
    <row r="60" spans="1:69" s="10" customFormat="1" ht="15.75" customHeight="1" x14ac:dyDescent="0.25">
      <c r="A60" s="35"/>
      <c r="B60" s="46"/>
      <c r="C60" s="14"/>
      <c r="D60" s="38"/>
      <c r="E60" s="2"/>
      <c r="F60" s="2"/>
      <c r="G60" s="37"/>
      <c r="H60" s="37"/>
      <c r="I60" s="37"/>
      <c r="J60" s="63"/>
      <c r="K60" s="37"/>
      <c r="L60" s="37"/>
      <c r="M60" s="22"/>
    </row>
    <row r="61" spans="1:69" ht="15.75" customHeight="1" x14ac:dyDescent="0.25">
      <c r="A61" s="3" t="s">
        <v>18</v>
      </c>
      <c r="B61" s="4">
        <v>1</v>
      </c>
      <c r="C61" s="3"/>
      <c r="D61" s="4"/>
      <c r="E61" s="5"/>
      <c r="F61" s="5"/>
      <c r="G61" s="6">
        <f t="shared" ref="G61:M61" si="12">SUM(G59:G59)</f>
        <v>100000</v>
      </c>
      <c r="H61" s="6">
        <f>SUM(H59:H59)</f>
        <v>2870</v>
      </c>
      <c r="I61" s="6">
        <f t="shared" si="12"/>
        <v>12105.37</v>
      </c>
      <c r="J61" s="6">
        <f t="shared" si="12"/>
        <v>3040</v>
      </c>
      <c r="K61" s="6">
        <f t="shared" si="12"/>
        <v>25</v>
      </c>
      <c r="L61" s="6">
        <f t="shared" si="12"/>
        <v>18040.370000000003</v>
      </c>
      <c r="M61" s="6">
        <f t="shared" si="12"/>
        <v>81959.63</v>
      </c>
    </row>
    <row r="62" spans="1:69" s="10" customFormat="1" ht="15.75" customHeight="1" x14ac:dyDescent="0.25">
      <c r="A62" s="17"/>
      <c r="B62" s="85"/>
      <c r="C62" s="17"/>
      <c r="D62" s="85"/>
      <c r="E62" s="88"/>
      <c r="F62" s="88"/>
      <c r="G62" s="89"/>
      <c r="H62" s="89"/>
      <c r="I62" s="89"/>
      <c r="J62" s="89"/>
      <c r="K62" s="89"/>
      <c r="L62" s="89"/>
      <c r="M62" s="89"/>
    </row>
    <row r="63" spans="1:69" s="10" customFormat="1" ht="15.75" customHeight="1" x14ac:dyDescent="0.25">
      <c r="A63" s="53" t="s">
        <v>72</v>
      </c>
      <c r="B63" s="46"/>
      <c r="C63" s="36"/>
      <c r="D63" s="36"/>
      <c r="E63" s="2"/>
      <c r="F63" s="2"/>
      <c r="G63" s="37"/>
      <c r="H63" s="37"/>
      <c r="I63" s="37"/>
      <c r="J63" s="37"/>
      <c r="K63" s="37"/>
      <c r="L63" s="37"/>
      <c r="M63" s="22"/>
    </row>
    <row r="64" spans="1:69" s="35" customFormat="1" ht="15.75" customHeight="1" x14ac:dyDescent="0.25">
      <c r="A64" s="35" t="s">
        <v>73</v>
      </c>
      <c r="B64" s="46" t="s">
        <v>74</v>
      </c>
      <c r="C64" s="14" t="s">
        <v>16</v>
      </c>
      <c r="D64" s="93" t="s">
        <v>24</v>
      </c>
      <c r="E64" s="74">
        <v>45505</v>
      </c>
      <c r="F64" s="76">
        <v>45688</v>
      </c>
      <c r="G64" s="92">
        <v>50000</v>
      </c>
      <c r="H64" s="92">
        <v>1435</v>
      </c>
      <c r="I64" s="92">
        <v>1854</v>
      </c>
      <c r="J64" s="92">
        <v>1520</v>
      </c>
      <c r="K64" s="92">
        <v>25</v>
      </c>
      <c r="L64" s="92">
        <f>+K64+J64+I64+H64</f>
        <v>4834</v>
      </c>
      <c r="M64" s="92">
        <f>+G64-L64</f>
        <v>45166</v>
      </c>
    </row>
    <row r="65" spans="1:13" s="10" customFormat="1" ht="15.75" customHeight="1" x14ac:dyDescent="0.25">
      <c r="A65" s="35"/>
      <c r="B65" s="46"/>
      <c r="C65" s="14"/>
      <c r="D65" s="38"/>
      <c r="E65" s="2"/>
      <c r="F65" s="2"/>
      <c r="G65" s="37"/>
      <c r="H65" s="37"/>
      <c r="I65" s="37"/>
      <c r="J65" s="63"/>
      <c r="K65" s="37"/>
      <c r="L65" s="37"/>
      <c r="M65" s="22"/>
    </row>
    <row r="66" spans="1:13" ht="15.75" customHeight="1" x14ac:dyDescent="0.25">
      <c r="A66" s="3" t="s">
        <v>18</v>
      </c>
      <c r="B66" s="4">
        <v>1</v>
      </c>
      <c r="C66" s="3"/>
      <c r="D66" s="4"/>
      <c r="E66" s="5"/>
      <c r="F66" s="5"/>
      <c r="G66" s="6">
        <f t="shared" ref="G66:M66" si="13">SUM(G64:G64)</f>
        <v>50000</v>
      </c>
      <c r="H66" s="6">
        <f t="shared" si="13"/>
        <v>1435</v>
      </c>
      <c r="I66" s="6">
        <f t="shared" si="13"/>
        <v>1854</v>
      </c>
      <c r="J66" s="6">
        <f t="shared" si="13"/>
        <v>1520</v>
      </c>
      <c r="K66" s="6">
        <f t="shared" si="13"/>
        <v>25</v>
      </c>
      <c r="L66" s="6">
        <f t="shared" si="13"/>
        <v>4834</v>
      </c>
      <c r="M66" s="6">
        <f t="shared" si="13"/>
        <v>45166</v>
      </c>
    </row>
    <row r="67" spans="1:13" s="10" customFormat="1" ht="15.75" customHeight="1" x14ac:dyDescent="0.25">
      <c r="A67" s="17"/>
      <c r="B67" s="85"/>
      <c r="C67" s="17"/>
      <c r="D67" s="85"/>
      <c r="E67" s="88"/>
      <c r="F67" s="88"/>
      <c r="G67" s="89"/>
      <c r="H67" s="89"/>
      <c r="I67" s="89"/>
      <c r="J67" s="89"/>
      <c r="K67" s="89"/>
      <c r="L67" s="89"/>
      <c r="M67" s="89"/>
    </row>
    <row r="68" spans="1:13" s="10" customFormat="1" ht="15.75" customHeight="1" x14ac:dyDescent="0.25">
      <c r="A68" s="16" t="s">
        <v>46</v>
      </c>
      <c r="B68" s="45"/>
      <c r="D68" s="45"/>
    </row>
    <row r="69" spans="1:13" s="35" customFormat="1" ht="15.75" customHeight="1" x14ac:dyDescent="0.25">
      <c r="A69" s="35" t="s">
        <v>33</v>
      </c>
      <c r="B69" s="46" t="s">
        <v>34</v>
      </c>
      <c r="C69" s="35" t="s">
        <v>16</v>
      </c>
      <c r="D69" s="93" t="s">
        <v>17</v>
      </c>
      <c r="E69" s="74">
        <v>45444</v>
      </c>
      <c r="F69" s="78">
        <v>45626</v>
      </c>
      <c r="G69" s="92">
        <v>125000</v>
      </c>
      <c r="H69" s="92">
        <v>3587.5</v>
      </c>
      <c r="I69" s="92">
        <v>17128.259999999998</v>
      </c>
      <c r="J69" s="92">
        <v>3800</v>
      </c>
      <c r="K69" s="92">
        <v>3455.92</v>
      </c>
      <c r="L69" s="92">
        <f>+H69+I69+J69+K69</f>
        <v>27971.68</v>
      </c>
      <c r="M69" s="92">
        <f>+G69-L69</f>
        <v>97028.32</v>
      </c>
    </row>
    <row r="70" spans="1:13" s="35" customFormat="1" ht="15.75" customHeight="1" x14ac:dyDescent="0.25">
      <c r="A70" s="35" t="s">
        <v>47</v>
      </c>
      <c r="B70" s="46" t="s">
        <v>49</v>
      </c>
      <c r="C70" s="35" t="s">
        <v>16</v>
      </c>
      <c r="D70" s="93" t="s">
        <v>17</v>
      </c>
      <c r="E70" s="74">
        <v>45597</v>
      </c>
      <c r="F70" s="74">
        <v>45777</v>
      </c>
      <c r="G70" s="92">
        <v>60000</v>
      </c>
      <c r="H70" s="92">
        <v>1722</v>
      </c>
      <c r="I70" s="92">
        <v>2800.49</v>
      </c>
      <c r="J70" s="92">
        <v>1824</v>
      </c>
      <c r="K70" s="92">
        <v>3455.92</v>
      </c>
      <c r="L70" s="92">
        <v>9802.41</v>
      </c>
      <c r="M70" s="92">
        <f>+G70-L70</f>
        <v>50197.59</v>
      </c>
    </row>
    <row r="71" spans="1:13" s="10" customFormat="1" ht="15.75" customHeight="1" x14ac:dyDescent="0.25">
      <c r="B71" s="45"/>
      <c r="D71" s="45"/>
      <c r="E71" s="2"/>
      <c r="F71" s="2"/>
      <c r="G71" s="21"/>
      <c r="H71" s="21"/>
      <c r="I71" s="21"/>
      <c r="J71" s="49"/>
      <c r="K71" s="21"/>
      <c r="L71" s="21"/>
      <c r="M71" s="21"/>
    </row>
    <row r="72" spans="1:13" ht="15.75" customHeight="1" x14ac:dyDescent="0.25">
      <c r="A72" s="3" t="s">
        <v>18</v>
      </c>
      <c r="B72" s="4">
        <v>2</v>
      </c>
      <c r="C72" s="3"/>
      <c r="D72" s="4"/>
      <c r="E72" s="5"/>
      <c r="F72" s="5"/>
      <c r="G72" s="6">
        <f>SUM(G69:G70)</f>
        <v>185000</v>
      </c>
      <c r="H72" s="6">
        <f>SUM(H69:H70)</f>
        <v>5309.5</v>
      </c>
      <c r="I72" s="6">
        <f>SUM(I69:I70)</f>
        <v>19928.75</v>
      </c>
      <c r="J72" s="6">
        <f>SUM(J69:J70)</f>
        <v>5624</v>
      </c>
      <c r="K72" s="6">
        <f t="shared" ref="K72" si="14">SUM(K69:K70)</f>
        <v>6911.84</v>
      </c>
      <c r="L72" s="6">
        <f>SUM(L69:L70)</f>
        <v>37774.089999999997</v>
      </c>
      <c r="M72" s="6">
        <f>SUM(M69:M70)</f>
        <v>147225.91</v>
      </c>
    </row>
    <row r="73" spans="1:13" s="10" customFormat="1" ht="15.75" customHeight="1" x14ac:dyDescent="0.25">
      <c r="A73" s="17"/>
      <c r="B73" s="85"/>
      <c r="C73" s="17"/>
      <c r="D73" s="85"/>
      <c r="E73" s="88"/>
      <c r="F73" s="88"/>
      <c r="G73" s="89"/>
      <c r="H73" s="89"/>
      <c r="I73" s="89"/>
      <c r="J73" s="89"/>
      <c r="K73" s="89"/>
      <c r="L73" s="89"/>
      <c r="M73" s="89"/>
    </row>
    <row r="74" spans="1:13" s="10" customFormat="1" ht="15.75" customHeight="1" x14ac:dyDescent="0.25">
      <c r="A74" s="53" t="s">
        <v>32</v>
      </c>
      <c r="B74" s="52"/>
      <c r="C74" s="36"/>
      <c r="D74" s="36"/>
      <c r="E74" s="2"/>
      <c r="F74" s="2"/>
      <c r="G74" s="37"/>
      <c r="H74" s="37"/>
      <c r="I74" s="37"/>
      <c r="J74" s="37"/>
      <c r="K74" s="37"/>
      <c r="L74" s="37"/>
      <c r="M74" s="22"/>
    </row>
    <row r="75" spans="1:13" s="35" customFormat="1" ht="15" customHeight="1" x14ac:dyDescent="0.25">
      <c r="A75" s="35" t="s">
        <v>35</v>
      </c>
      <c r="B75" s="38" t="s">
        <v>36</v>
      </c>
      <c r="C75" s="14" t="s">
        <v>16</v>
      </c>
      <c r="D75" s="93" t="s">
        <v>17</v>
      </c>
      <c r="E75" s="74">
        <v>45444</v>
      </c>
      <c r="F75" s="79">
        <v>45626</v>
      </c>
      <c r="G75" s="92">
        <v>63250</v>
      </c>
      <c r="H75" s="92">
        <v>1815.28</v>
      </c>
      <c r="I75" s="92">
        <v>4098.26</v>
      </c>
      <c r="J75" s="92">
        <v>1922.8</v>
      </c>
      <c r="K75" s="92">
        <v>25</v>
      </c>
      <c r="L75" s="92">
        <f>+K75+J75+I75+H75</f>
        <v>7861.34</v>
      </c>
      <c r="M75" s="92">
        <f>+G75-L75</f>
        <v>55388.66</v>
      </c>
    </row>
    <row r="76" spans="1:13" s="10" customFormat="1" ht="15" customHeight="1" x14ac:dyDescent="0.25">
      <c r="A76" s="35" t="s">
        <v>54</v>
      </c>
      <c r="B76" s="36" t="s">
        <v>55</v>
      </c>
      <c r="C76" s="14" t="s">
        <v>16</v>
      </c>
      <c r="D76" s="93" t="s">
        <v>17</v>
      </c>
      <c r="E76" s="2">
        <v>45566</v>
      </c>
      <c r="F76" s="2">
        <v>45747</v>
      </c>
      <c r="G76" s="92">
        <v>45000</v>
      </c>
      <c r="H76" s="92">
        <v>1291.5</v>
      </c>
      <c r="I76" s="92">
        <v>0</v>
      </c>
      <c r="J76" s="92">
        <v>1368</v>
      </c>
      <c r="K76" s="92">
        <v>25</v>
      </c>
      <c r="L76" s="92">
        <f>+H76+I76+J76+K76</f>
        <v>2684.5</v>
      </c>
      <c r="M76" s="92">
        <f>+G76-L76</f>
        <v>42315.5</v>
      </c>
    </row>
    <row r="77" spans="1:13" s="10" customFormat="1" ht="15" customHeight="1" x14ac:dyDescent="0.25">
      <c r="A77" s="35" t="s">
        <v>75</v>
      </c>
      <c r="B77" s="38" t="s">
        <v>36</v>
      </c>
      <c r="C77" s="14" t="s">
        <v>16</v>
      </c>
      <c r="D77" s="93" t="s">
        <v>17</v>
      </c>
      <c r="E77" s="2"/>
      <c r="F77" s="2"/>
      <c r="G77" s="92">
        <v>55000</v>
      </c>
      <c r="H77" s="92">
        <v>1578.5</v>
      </c>
      <c r="I77" s="92">
        <v>2559.6799999999998</v>
      </c>
      <c r="J77" s="92">
        <v>1672</v>
      </c>
      <c r="K77" s="92">
        <v>25</v>
      </c>
      <c r="L77" s="92">
        <v>5835.18</v>
      </c>
      <c r="M77" s="92">
        <v>49164.82</v>
      </c>
    </row>
    <row r="78" spans="1:13" s="10" customFormat="1" ht="15" customHeight="1" x14ac:dyDescent="0.25">
      <c r="A78" s="35"/>
      <c r="B78" s="36"/>
      <c r="C78" s="14"/>
      <c r="D78" s="38"/>
      <c r="E78" s="2"/>
      <c r="F78" s="2"/>
      <c r="G78" s="54"/>
      <c r="H78" s="54"/>
      <c r="I78" s="54"/>
      <c r="J78" s="54"/>
      <c r="K78" s="54"/>
      <c r="L78" s="54"/>
      <c r="M78" s="54"/>
    </row>
    <row r="79" spans="1:13" ht="15.75" customHeight="1" x14ac:dyDescent="0.25">
      <c r="A79" s="3" t="s">
        <v>18</v>
      </c>
      <c r="B79" s="4">
        <v>3</v>
      </c>
      <c r="C79" s="3"/>
      <c r="D79" s="4"/>
      <c r="E79" s="5"/>
      <c r="F79" s="5"/>
      <c r="G79" s="6">
        <f>SUM(G75:G78)</f>
        <v>163250</v>
      </c>
      <c r="H79" s="6">
        <f t="shared" ref="H79:M79" si="15">SUM(H75:H78)</f>
        <v>4685.28</v>
      </c>
      <c r="I79" s="6">
        <f t="shared" si="15"/>
        <v>6657.9400000000005</v>
      </c>
      <c r="J79" s="6">
        <f t="shared" si="15"/>
        <v>4962.8</v>
      </c>
      <c r="K79" s="6">
        <f t="shared" si="15"/>
        <v>75</v>
      </c>
      <c r="L79" s="6">
        <f t="shared" si="15"/>
        <v>16381.02</v>
      </c>
      <c r="M79" s="6">
        <f t="shared" si="15"/>
        <v>146868.98000000001</v>
      </c>
    </row>
    <row r="80" spans="1:13" s="10" customFormat="1" ht="15.75" customHeight="1" x14ac:dyDescent="0.25">
      <c r="A80" s="17"/>
      <c r="B80" s="85"/>
      <c r="C80" s="17"/>
      <c r="D80" s="85"/>
      <c r="E80" s="88"/>
      <c r="F80" s="88"/>
      <c r="G80" s="89"/>
      <c r="H80" s="89"/>
      <c r="I80" s="89"/>
      <c r="J80" s="89"/>
      <c r="K80" s="89"/>
      <c r="L80" s="89"/>
      <c r="M80" s="89"/>
    </row>
    <row r="81" spans="1:69" s="10" customFormat="1" x14ac:dyDescent="0.25">
      <c r="A81" s="58" t="s">
        <v>1</v>
      </c>
      <c r="B81" s="64"/>
      <c r="C81" s="65"/>
      <c r="D81" s="64"/>
      <c r="E81" s="66"/>
      <c r="F81" s="66"/>
      <c r="G81" s="66"/>
      <c r="H81" s="66"/>
      <c r="I81" s="66"/>
      <c r="J81" s="66"/>
      <c r="K81" s="66"/>
    </row>
    <row r="82" spans="1:69" s="35" customFormat="1" x14ac:dyDescent="0.25">
      <c r="A82" s="14" t="s">
        <v>76</v>
      </c>
      <c r="B82" s="38" t="s">
        <v>77</v>
      </c>
      <c r="C82" s="14" t="s">
        <v>16</v>
      </c>
      <c r="D82" s="93" t="s">
        <v>17</v>
      </c>
      <c r="E82" s="74">
        <v>45597</v>
      </c>
      <c r="F82" s="74">
        <v>45777</v>
      </c>
      <c r="G82" s="92">
        <v>100000</v>
      </c>
      <c r="H82" s="92">
        <v>2870</v>
      </c>
      <c r="I82" s="92">
        <v>11247.64</v>
      </c>
      <c r="J82" s="92">
        <v>3040</v>
      </c>
      <c r="K82" s="92">
        <f>1715.46*2+25</f>
        <v>3455.92</v>
      </c>
      <c r="L82" s="92">
        <f>+H82+I82+J82+K82</f>
        <v>20613.559999999998</v>
      </c>
      <c r="M82" s="92">
        <f>+G82-L82</f>
        <v>79386.44</v>
      </c>
    </row>
    <row r="83" spans="1:69" s="10" customFormat="1" x14ac:dyDescent="0.25">
      <c r="A83" s="48"/>
      <c r="B83" s="36"/>
      <c r="C83" s="48"/>
      <c r="D83" s="36"/>
      <c r="E83" s="2"/>
      <c r="F83" s="2"/>
      <c r="G83" s="67"/>
      <c r="H83" s="67"/>
      <c r="I83" s="67"/>
      <c r="J83" s="55"/>
      <c r="K83" s="57"/>
      <c r="L83" s="34"/>
      <c r="M83" s="34"/>
    </row>
    <row r="84" spans="1:69" x14ac:dyDescent="0.25">
      <c r="A84" s="3" t="s">
        <v>18</v>
      </c>
      <c r="B84" s="4">
        <v>1</v>
      </c>
      <c r="C84" s="3"/>
      <c r="D84" s="4"/>
      <c r="E84" s="33"/>
      <c r="F84" s="33"/>
      <c r="G84" s="33">
        <f>SUM(G82:G82)</f>
        <v>100000</v>
      </c>
      <c r="H84" s="33">
        <f t="shared" ref="H84:M84" si="16">SUM(H82:H82)</f>
        <v>2870</v>
      </c>
      <c r="I84" s="33">
        <f t="shared" si="16"/>
        <v>11247.64</v>
      </c>
      <c r="J84" s="33">
        <f t="shared" si="16"/>
        <v>3040</v>
      </c>
      <c r="K84" s="33">
        <f t="shared" si="16"/>
        <v>3455.92</v>
      </c>
      <c r="L84" s="33">
        <f t="shared" si="16"/>
        <v>20613.559999999998</v>
      </c>
      <c r="M84" s="33">
        <f t="shared" si="16"/>
        <v>79386.44</v>
      </c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10" customFormat="1" x14ac:dyDescent="0.25">
      <c r="A85" s="17"/>
      <c r="B85" s="85"/>
      <c r="C85" s="17"/>
      <c r="D85" s="85"/>
      <c r="E85" s="87"/>
      <c r="F85" s="87"/>
      <c r="G85" s="87"/>
      <c r="H85" s="87"/>
      <c r="I85" s="87"/>
      <c r="J85" s="87"/>
      <c r="K85" s="87"/>
      <c r="L85" s="87"/>
      <c r="M85" s="87"/>
    </row>
    <row r="86" spans="1:69" s="10" customFormat="1" ht="18.75" customHeight="1" x14ac:dyDescent="0.25">
      <c r="A86" s="16" t="s">
        <v>78</v>
      </c>
      <c r="B86" s="58"/>
      <c r="C86" s="16"/>
      <c r="D86" s="58"/>
      <c r="E86" s="59"/>
      <c r="F86" s="59"/>
      <c r="G86" s="60"/>
      <c r="H86" s="60"/>
      <c r="I86" s="60"/>
      <c r="J86" s="60"/>
      <c r="K86" s="60"/>
      <c r="L86" s="60"/>
      <c r="M86" s="61"/>
    </row>
    <row r="87" spans="1:69" s="35" customFormat="1" ht="18" customHeight="1" x14ac:dyDescent="0.25">
      <c r="A87" s="14" t="s">
        <v>79</v>
      </c>
      <c r="B87" s="38" t="s">
        <v>23</v>
      </c>
      <c r="C87" s="14" t="s">
        <v>16</v>
      </c>
      <c r="D87" s="93" t="s">
        <v>17</v>
      </c>
      <c r="E87" s="74">
        <v>45597</v>
      </c>
      <c r="F87" s="74">
        <v>45777</v>
      </c>
      <c r="G87" s="92">
        <v>100000</v>
      </c>
      <c r="H87" s="92">
        <v>2870</v>
      </c>
      <c r="I87" s="92">
        <v>12105.37</v>
      </c>
      <c r="J87" s="92">
        <v>3040</v>
      </c>
      <c r="K87" s="92">
        <v>25</v>
      </c>
      <c r="L87" s="92">
        <f>+H87+I87+J87+K87</f>
        <v>18040.370000000003</v>
      </c>
      <c r="M87" s="92">
        <f>+G87-L87</f>
        <v>81959.63</v>
      </c>
    </row>
    <row r="88" spans="1:69" s="10" customFormat="1" ht="18" customHeight="1" x14ac:dyDescent="0.25">
      <c r="A88" s="48"/>
      <c r="B88" s="36"/>
      <c r="C88" s="48"/>
      <c r="D88" s="36"/>
      <c r="E88" s="2"/>
      <c r="F88" s="2"/>
      <c r="G88" s="68"/>
      <c r="H88" s="68"/>
      <c r="I88" s="68"/>
      <c r="J88" s="68"/>
      <c r="K88" s="68"/>
      <c r="L88" s="68"/>
      <c r="M88" s="69"/>
    </row>
    <row r="89" spans="1:69" ht="15.75" customHeight="1" x14ac:dyDescent="0.25">
      <c r="A89" s="3" t="s">
        <v>18</v>
      </c>
      <c r="B89" s="4">
        <v>1</v>
      </c>
      <c r="C89" s="3"/>
      <c r="D89" s="4"/>
      <c r="E89" s="5"/>
      <c r="F89" s="5"/>
      <c r="G89" s="6">
        <f>SUM(G86:G87)</f>
        <v>100000</v>
      </c>
      <c r="H89" s="6">
        <f t="shared" ref="H89:M89" si="17">SUM(H86:H87)</f>
        <v>2870</v>
      </c>
      <c r="I89" s="6">
        <f t="shared" si="17"/>
        <v>12105.37</v>
      </c>
      <c r="J89" s="6">
        <f t="shared" si="17"/>
        <v>3040</v>
      </c>
      <c r="K89" s="6">
        <f t="shared" si="17"/>
        <v>25</v>
      </c>
      <c r="L89" s="6">
        <f t="shared" si="17"/>
        <v>18040.370000000003</v>
      </c>
      <c r="M89" s="7">
        <f t="shared" si="17"/>
        <v>81959.63</v>
      </c>
    </row>
    <row r="90" spans="1:69" s="10" customFormat="1" x14ac:dyDescent="0.25">
      <c r="A90" s="17"/>
      <c r="B90" s="85"/>
      <c r="C90" s="17"/>
      <c r="D90" s="85"/>
      <c r="E90" s="87"/>
      <c r="F90" s="87"/>
      <c r="G90" s="87"/>
      <c r="H90" s="87"/>
      <c r="I90" s="87"/>
      <c r="J90" s="87"/>
      <c r="K90" s="87"/>
      <c r="L90" s="87"/>
      <c r="M90" s="87"/>
    </row>
    <row r="91" spans="1:69" s="10" customFormat="1" ht="18.75" customHeight="1" x14ac:dyDescent="0.25">
      <c r="A91" s="16" t="s">
        <v>80</v>
      </c>
      <c r="B91" s="58"/>
      <c r="C91" s="16"/>
      <c r="D91" s="58"/>
      <c r="E91" s="59"/>
      <c r="F91" s="59"/>
      <c r="G91" s="60"/>
      <c r="H91" s="60"/>
      <c r="I91" s="60"/>
      <c r="J91" s="60"/>
      <c r="K91" s="60"/>
      <c r="L91" s="60"/>
      <c r="M91" s="61"/>
    </row>
    <row r="92" spans="1:69" s="35" customFormat="1" ht="18" customHeight="1" x14ac:dyDescent="0.25">
      <c r="A92" s="14" t="s">
        <v>22</v>
      </c>
      <c r="B92" s="38" t="s">
        <v>90</v>
      </c>
      <c r="C92" s="14" t="s">
        <v>16</v>
      </c>
      <c r="D92" s="93" t="s">
        <v>24</v>
      </c>
      <c r="E92" s="74">
        <v>45597</v>
      </c>
      <c r="F92" s="74">
        <v>45777</v>
      </c>
      <c r="G92" s="92">
        <v>125000</v>
      </c>
      <c r="H92" s="92">
        <v>3587.5</v>
      </c>
      <c r="I92" s="92">
        <v>17557.13</v>
      </c>
      <c r="J92" s="92">
        <v>3800</v>
      </c>
      <c r="K92" s="92">
        <v>1740.46</v>
      </c>
      <c r="L92" s="92">
        <f>+K92+J92+I92+H92</f>
        <v>26685.09</v>
      </c>
      <c r="M92" s="92">
        <f>+G92-L92</f>
        <v>98314.91</v>
      </c>
    </row>
    <row r="93" spans="1:69" s="10" customFormat="1" ht="18" customHeight="1" x14ac:dyDescent="0.25">
      <c r="A93" s="48"/>
      <c r="B93" s="36"/>
      <c r="C93" s="48"/>
      <c r="D93" s="36"/>
      <c r="E93" s="2"/>
      <c r="F93" s="2"/>
      <c r="G93" s="68"/>
      <c r="H93" s="68"/>
      <c r="I93" s="68"/>
      <c r="J93" s="68"/>
      <c r="K93" s="68"/>
      <c r="L93" s="68"/>
      <c r="M93" s="69"/>
    </row>
    <row r="94" spans="1:69" ht="15.75" customHeight="1" x14ac:dyDescent="0.25">
      <c r="A94" s="3" t="s">
        <v>18</v>
      </c>
      <c r="B94" s="4">
        <v>1</v>
      </c>
      <c r="C94" s="3"/>
      <c r="D94" s="4"/>
      <c r="E94" s="5"/>
      <c r="F94" s="5"/>
      <c r="G94" s="6">
        <f>SUM(G91:G92)</f>
        <v>125000</v>
      </c>
      <c r="H94" s="6">
        <f t="shared" ref="H94:M94" si="18">SUM(H91:H92)</f>
        <v>3587.5</v>
      </c>
      <c r="I94" s="6">
        <f t="shared" si="18"/>
        <v>17557.13</v>
      </c>
      <c r="J94" s="6">
        <f t="shared" si="18"/>
        <v>3800</v>
      </c>
      <c r="K94" s="6">
        <f t="shared" si="18"/>
        <v>1740.46</v>
      </c>
      <c r="L94" s="6">
        <f t="shared" si="18"/>
        <v>26685.09</v>
      </c>
      <c r="M94" s="7">
        <f t="shared" si="18"/>
        <v>98314.91</v>
      </c>
    </row>
    <row r="95" spans="1:69" s="10" customFormat="1" x14ac:dyDescent="0.25">
      <c r="A95" s="17"/>
      <c r="B95" s="85"/>
      <c r="C95" s="17"/>
      <c r="D95" s="85"/>
      <c r="E95" s="87"/>
      <c r="F95" s="87"/>
      <c r="G95" s="87"/>
      <c r="H95" s="87"/>
      <c r="I95" s="87"/>
      <c r="J95" s="87"/>
      <c r="K95" s="87"/>
      <c r="L95" s="87"/>
      <c r="M95" s="87"/>
    </row>
    <row r="96" spans="1:69" s="10" customFormat="1" ht="18.75" customHeight="1" x14ac:dyDescent="0.25">
      <c r="A96" s="16" t="s">
        <v>92</v>
      </c>
      <c r="B96" s="58"/>
      <c r="C96" s="16"/>
      <c r="D96" s="58"/>
      <c r="E96" s="59"/>
      <c r="F96" s="59"/>
      <c r="G96" s="60"/>
      <c r="H96" s="60"/>
      <c r="I96" s="60"/>
      <c r="J96" s="60"/>
      <c r="K96" s="60"/>
      <c r="L96" s="60"/>
      <c r="M96" s="61"/>
    </row>
    <row r="97" spans="1:13" s="35" customFormat="1" ht="18" customHeight="1" x14ac:dyDescent="0.25">
      <c r="A97" s="14" t="s">
        <v>93</v>
      </c>
      <c r="B97" s="38" t="s">
        <v>94</v>
      </c>
      <c r="C97" s="14" t="s">
        <v>16</v>
      </c>
      <c r="D97" s="93" t="s">
        <v>24</v>
      </c>
      <c r="E97" s="74">
        <v>45597</v>
      </c>
      <c r="F97" s="74">
        <v>45777</v>
      </c>
      <c r="G97" s="92">
        <v>34500</v>
      </c>
      <c r="H97" s="92">
        <v>990.15</v>
      </c>
      <c r="I97" s="92">
        <v>0</v>
      </c>
      <c r="J97" s="92">
        <v>1048.8</v>
      </c>
      <c r="K97" s="92">
        <v>25</v>
      </c>
      <c r="L97" s="92">
        <f>+H97+I97+J97+K97</f>
        <v>2063.9499999999998</v>
      </c>
      <c r="M97" s="92">
        <f>+G97-L97</f>
        <v>32436.05</v>
      </c>
    </row>
    <row r="98" spans="1:13" s="10" customFormat="1" ht="18" customHeight="1" x14ac:dyDescent="0.25">
      <c r="A98" s="48"/>
      <c r="B98" s="36"/>
      <c r="C98" s="48"/>
      <c r="D98" s="36"/>
      <c r="E98" s="2"/>
      <c r="F98" s="2"/>
      <c r="G98" s="68"/>
      <c r="H98" s="68"/>
      <c r="I98" s="68"/>
      <c r="J98" s="68"/>
      <c r="K98" s="68"/>
      <c r="L98" s="68"/>
      <c r="M98" s="69"/>
    </row>
    <row r="99" spans="1:13" ht="15.75" customHeight="1" x14ac:dyDescent="0.25">
      <c r="A99" s="3" t="s">
        <v>18</v>
      </c>
      <c r="B99" s="4">
        <v>1</v>
      </c>
      <c r="C99" s="3"/>
      <c r="D99" s="4"/>
      <c r="E99" s="5"/>
      <c r="F99" s="5"/>
      <c r="G99" s="6">
        <f>SUM(G96:G97)</f>
        <v>34500</v>
      </c>
      <c r="H99" s="6">
        <f t="shared" ref="H99:M99" si="19">SUM(H96:H97)</f>
        <v>990.15</v>
      </c>
      <c r="I99" s="6">
        <f t="shared" si="19"/>
        <v>0</v>
      </c>
      <c r="J99" s="6">
        <f t="shared" si="19"/>
        <v>1048.8</v>
      </c>
      <c r="K99" s="6">
        <f t="shared" si="19"/>
        <v>25</v>
      </c>
      <c r="L99" s="6">
        <f t="shared" si="19"/>
        <v>2063.9499999999998</v>
      </c>
      <c r="M99" s="7">
        <f t="shared" si="19"/>
        <v>32436.05</v>
      </c>
    </row>
    <row r="100" spans="1:13" s="10" customFormat="1" x14ac:dyDescent="0.25">
      <c r="A100" s="17"/>
      <c r="B100" s="85"/>
      <c r="C100" s="17"/>
      <c r="D100" s="85"/>
      <c r="E100" s="87"/>
      <c r="F100" s="87"/>
      <c r="G100" s="87"/>
      <c r="H100" s="87"/>
      <c r="I100" s="87"/>
      <c r="J100" s="87"/>
      <c r="K100" s="87"/>
      <c r="L100" s="87"/>
      <c r="M100" s="87"/>
    </row>
    <row r="101" spans="1:13" s="10" customFormat="1" ht="18.75" customHeight="1" x14ac:dyDescent="0.25">
      <c r="A101" s="16" t="s">
        <v>78</v>
      </c>
      <c r="B101" s="58"/>
      <c r="C101" s="16"/>
      <c r="D101" s="58"/>
      <c r="E101" s="59"/>
      <c r="F101" s="59"/>
      <c r="G101" s="60"/>
      <c r="H101" s="60"/>
      <c r="I101" s="60"/>
      <c r="J101" s="60"/>
      <c r="K101" s="60"/>
      <c r="L101" s="60"/>
      <c r="M101" s="61"/>
    </row>
    <row r="102" spans="1:13" s="35" customFormat="1" ht="18" customHeight="1" x14ac:dyDescent="0.25">
      <c r="A102" s="14" t="s">
        <v>81</v>
      </c>
      <c r="B102" s="38" t="s">
        <v>91</v>
      </c>
      <c r="C102" s="14" t="s">
        <v>16</v>
      </c>
      <c r="D102" s="93" t="s">
        <v>17</v>
      </c>
      <c r="E102" s="74">
        <v>45597</v>
      </c>
      <c r="F102" s="74">
        <v>45777</v>
      </c>
      <c r="G102" s="92">
        <v>100000</v>
      </c>
      <c r="H102" s="92">
        <v>2870</v>
      </c>
      <c r="I102" s="92">
        <v>12105.37</v>
      </c>
      <c r="J102" s="92">
        <v>3040</v>
      </c>
      <c r="K102" s="92">
        <v>25</v>
      </c>
      <c r="L102" s="92">
        <f>+H102+I102+J102+K102</f>
        <v>18040.370000000003</v>
      </c>
      <c r="M102" s="92">
        <f>+G102-L102</f>
        <v>81959.63</v>
      </c>
    </row>
    <row r="103" spans="1:13" s="10" customFormat="1" ht="18" customHeight="1" x14ac:dyDescent="0.25">
      <c r="A103" s="48"/>
      <c r="B103" s="36"/>
      <c r="C103" s="48"/>
      <c r="D103" s="36"/>
      <c r="E103" s="2"/>
      <c r="F103" s="2"/>
      <c r="G103" s="68"/>
      <c r="H103" s="68"/>
      <c r="I103" s="68"/>
      <c r="J103" s="68"/>
      <c r="K103" s="68"/>
      <c r="L103" s="68"/>
      <c r="M103" s="69"/>
    </row>
    <row r="104" spans="1:13" ht="15.75" customHeight="1" x14ac:dyDescent="0.25">
      <c r="A104" s="3" t="s">
        <v>18</v>
      </c>
      <c r="B104" s="4">
        <v>1</v>
      </c>
      <c r="C104" s="3"/>
      <c r="D104" s="4"/>
      <c r="E104" s="5"/>
      <c r="F104" s="5"/>
      <c r="G104" s="6">
        <f>SUM(G101:G102)</f>
        <v>100000</v>
      </c>
      <c r="H104" s="6">
        <f t="shared" ref="H104:M104" si="20">SUM(H101:H102)</f>
        <v>2870</v>
      </c>
      <c r="I104" s="6">
        <f t="shared" si="20"/>
        <v>12105.37</v>
      </c>
      <c r="J104" s="6">
        <f t="shared" si="20"/>
        <v>3040</v>
      </c>
      <c r="K104" s="6">
        <f t="shared" si="20"/>
        <v>25</v>
      </c>
      <c r="L104" s="6">
        <f t="shared" si="20"/>
        <v>18040.370000000003</v>
      </c>
      <c r="M104" s="7">
        <f t="shared" si="20"/>
        <v>81959.63</v>
      </c>
    </row>
    <row r="105" spans="1:13" s="10" customFormat="1" ht="15.75" customHeight="1" x14ac:dyDescent="0.25">
      <c r="A105" s="53" t="s">
        <v>25</v>
      </c>
      <c r="B105" s="52"/>
      <c r="C105" s="36"/>
      <c r="D105" s="36"/>
      <c r="E105" s="2"/>
      <c r="F105" s="2"/>
      <c r="G105" s="37"/>
      <c r="H105" s="37"/>
      <c r="I105" s="37"/>
      <c r="J105" s="37"/>
      <c r="K105" s="37"/>
      <c r="L105" s="37"/>
      <c r="M105" s="22"/>
    </row>
    <row r="106" spans="1:13" s="35" customFormat="1" ht="15.75" customHeight="1" x14ac:dyDescent="0.25">
      <c r="A106" s="35" t="s">
        <v>26</v>
      </c>
      <c r="B106" s="46" t="s">
        <v>27</v>
      </c>
      <c r="C106" s="14" t="s">
        <v>16</v>
      </c>
      <c r="D106" s="93" t="s">
        <v>24</v>
      </c>
      <c r="E106" s="74">
        <v>45444</v>
      </c>
      <c r="F106" s="78">
        <v>45626</v>
      </c>
      <c r="G106" s="92">
        <v>47500</v>
      </c>
      <c r="H106" s="92">
        <v>1363.25</v>
      </c>
      <c r="I106" s="92">
        <v>1501.16</v>
      </c>
      <c r="J106" s="92">
        <v>1444</v>
      </c>
      <c r="K106" s="92">
        <v>25</v>
      </c>
      <c r="L106" s="92">
        <v>4333.41</v>
      </c>
      <c r="M106" s="92">
        <v>43166.59</v>
      </c>
    </row>
    <row r="107" spans="1:13" s="35" customFormat="1" ht="15" customHeight="1" x14ac:dyDescent="0.25">
      <c r="A107" s="35" t="s">
        <v>28</v>
      </c>
      <c r="B107" s="46" t="s">
        <v>27</v>
      </c>
      <c r="C107" s="14" t="s">
        <v>16</v>
      </c>
      <c r="D107" s="93" t="s">
        <v>24</v>
      </c>
      <c r="E107" s="74">
        <v>45444</v>
      </c>
      <c r="F107" s="78">
        <v>45626</v>
      </c>
      <c r="G107" s="92">
        <v>47500</v>
      </c>
      <c r="H107" s="92">
        <v>1363.25</v>
      </c>
      <c r="I107" s="92">
        <v>1501.16</v>
      </c>
      <c r="J107" s="92">
        <v>1444</v>
      </c>
      <c r="K107" s="92">
        <v>25</v>
      </c>
      <c r="L107" s="92">
        <v>4333.41</v>
      </c>
      <c r="M107" s="92">
        <v>43166.59</v>
      </c>
    </row>
    <row r="108" spans="1:13" s="35" customFormat="1" ht="15" customHeight="1" x14ac:dyDescent="0.25">
      <c r="A108" s="35" t="s">
        <v>82</v>
      </c>
      <c r="B108" s="46" t="s">
        <v>83</v>
      </c>
      <c r="C108" s="14" t="s">
        <v>16</v>
      </c>
      <c r="D108" s="93" t="s">
        <v>17</v>
      </c>
      <c r="E108" s="74"/>
      <c r="F108" s="78"/>
      <c r="G108" s="92">
        <v>100000</v>
      </c>
      <c r="H108" s="92">
        <v>2870</v>
      </c>
      <c r="I108" s="92">
        <v>12105.37</v>
      </c>
      <c r="J108" s="92">
        <v>3040</v>
      </c>
      <c r="K108" s="92">
        <v>25</v>
      </c>
      <c r="L108" s="92">
        <f>+H108+I108+J108+K108</f>
        <v>18040.370000000003</v>
      </c>
      <c r="M108" s="92">
        <f>+G108-L108</f>
        <v>81959.63</v>
      </c>
    </row>
    <row r="109" spans="1:13" s="10" customFormat="1" ht="15" customHeight="1" x14ac:dyDescent="0.25">
      <c r="A109" s="35"/>
      <c r="B109" s="45"/>
      <c r="C109" s="48"/>
      <c r="D109" s="45"/>
      <c r="E109" s="2"/>
      <c r="F109" s="2"/>
      <c r="G109" s="37"/>
      <c r="H109" s="54"/>
      <c r="I109" s="54"/>
      <c r="J109" s="70"/>
      <c r="K109" s="54"/>
      <c r="L109" s="54"/>
      <c r="M109" s="54"/>
    </row>
    <row r="110" spans="1:13" ht="15.75" customHeight="1" x14ac:dyDescent="0.25">
      <c r="A110" s="3" t="s">
        <v>18</v>
      </c>
      <c r="B110" s="4">
        <v>3</v>
      </c>
      <c r="C110" s="3"/>
      <c r="D110" s="4"/>
      <c r="E110" s="5"/>
      <c r="F110" s="5"/>
      <c r="G110" s="6">
        <f>SUM(G106:G109)</f>
        <v>195000</v>
      </c>
      <c r="H110" s="6">
        <f t="shared" ref="H110:M110" si="21">SUM(H106:H109)</f>
        <v>5596.5</v>
      </c>
      <c r="I110" s="6">
        <f t="shared" si="21"/>
        <v>15107.69</v>
      </c>
      <c r="J110" s="6">
        <f t="shared" si="21"/>
        <v>5928</v>
      </c>
      <c r="K110" s="6">
        <f t="shared" si="21"/>
        <v>75</v>
      </c>
      <c r="L110" s="6">
        <f t="shared" si="21"/>
        <v>26707.190000000002</v>
      </c>
      <c r="M110" s="6">
        <f t="shared" si="21"/>
        <v>168292.81</v>
      </c>
    </row>
    <row r="111" spans="1:13" s="10" customFormat="1" ht="18.75" customHeight="1" x14ac:dyDescent="0.25">
      <c r="A111" s="52" t="s">
        <v>29</v>
      </c>
      <c r="B111" s="45"/>
      <c r="D111" s="45"/>
      <c r="E111" s="45"/>
      <c r="F111" s="45"/>
    </row>
    <row r="112" spans="1:13" s="35" customFormat="1" ht="18" customHeight="1" x14ac:dyDescent="0.25">
      <c r="A112" s="71" t="s">
        <v>30</v>
      </c>
      <c r="B112" s="46" t="s">
        <v>31</v>
      </c>
      <c r="C112" s="14" t="s">
        <v>16</v>
      </c>
      <c r="D112" s="93" t="s">
        <v>17</v>
      </c>
      <c r="E112" s="74">
        <v>45444</v>
      </c>
      <c r="F112" s="78">
        <v>45626</v>
      </c>
      <c r="G112" s="92">
        <v>85100</v>
      </c>
      <c r="H112" s="92">
        <v>2442.37</v>
      </c>
      <c r="I112" s="92">
        <v>8600.52</v>
      </c>
      <c r="J112" s="92">
        <v>2587.04</v>
      </c>
      <c r="K112" s="92">
        <v>1277</v>
      </c>
      <c r="L112" s="92">
        <f>+K112+J112+I112+H112</f>
        <v>14906.93</v>
      </c>
      <c r="M112" s="92">
        <f>+G112-L112</f>
        <v>70193.070000000007</v>
      </c>
    </row>
    <row r="113" spans="1:13" s="10" customFormat="1" ht="18" customHeight="1" x14ac:dyDescent="0.25">
      <c r="A113" s="71"/>
      <c r="B113" s="46"/>
      <c r="C113" s="48"/>
      <c r="D113" s="45"/>
      <c r="E113" s="2"/>
      <c r="F113" s="2"/>
      <c r="G113" s="21"/>
      <c r="H113" s="37"/>
      <c r="I113" s="37"/>
      <c r="J113" s="63"/>
      <c r="K113" s="37"/>
      <c r="L113" s="37"/>
      <c r="M113" s="22"/>
    </row>
    <row r="114" spans="1:13" ht="15.75" customHeight="1" x14ac:dyDescent="0.25">
      <c r="A114" s="3" t="s">
        <v>18</v>
      </c>
      <c r="B114" s="4">
        <v>1</v>
      </c>
      <c r="C114" s="3"/>
      <c r="D114" s="4"/>
      <c r="E114" s="5"/>
      <c r="F114" s="5"/>
      <c r="G114" s="6">
        <f t="shared" ref="G114:M114" si="22">SUM(G112:G112)</f>
        <v>85100</v>
      </c>
      <c r="H114" s="6">
        <f t="shared" si="22"/>
        <v>2442.37</v>
      </c>
      <c r="I114" s="6">
        <f t="shared" si="22"/>
        <v>8600.52</v>
      </c>
      <c r="J114" s="6">
        <f t="shared" si="22"/>
        <v>2587.04</v>
      </c>
      <c r="K114" s="6">
        <f t="shared" si="22"/>
        <v>1277</v>
      </c>
      <c r="L114" s="6">
        <f t="shared" si="22"/>
        <v>14906.93</v>
      </c>
      <c r="M114" s="6">
        <f t="shared" si="22"/>
        <v>70193.070000000007</v>
      </c>
    </row>
    <row r="115" spans="1:13" s="10" customFormat="1" ht="15.75" customHeight="1" x14ac:dyDescent="0.25">
      <c r="A115" s="17"/>
      <c r="B115" s="85"/>
      <c r="C115" s="17"/>
      <c r="D115" s="85"/>
      <c r="E115" s="88"/>
      <c r="F115" s="88"/>
      <c r="G115" s="89"/>
      <c r="H115" s="89"/>
      <c r="I115" s="89"/>
      <c r="J115" s="89"/>
      <c r="K115" s="89"/>
      <c r="L115" s="89"/>
      <c r="M115" s="89"/>
    </row>
    <row r="116" spans="1:13" ht="21.75" customHeight="1" x14ac:dyDescent="0.25">
      <c r="A116" s="11" t="s">
        <v>37</v>
      </c>
      <c r="B116" s="109">
        <f>+B14+B20+B25+B32+B37+B42+B50+B56+B61+B66+B72+B79+B84+B89+B94+B99+B104+B110+B114</f>
        <v>31</v>
      </c>
      <c r="C116" s="12"/>
      <c r="D116" s="40"/>
      <c r="E116" s="12"/>
      <c r="F116" s="12"/>
      <c r="G116" s="12">
        <f>+G14+G20+G25+G32+G37+G42+G50+G56+G61+G66+G72+G79+G84+G89+G94+G99+G104+G110+G114</f>
        <v>2333350</v>
      </c>
      <c r="H116" s="12">
        <f t="shared" ref="H116:M116" si="23">+H14+H20+H25+H32+H37+H42+H50+H56+H61+H66+H72+H79+H84+H89+H94+H99+H104+H110+H114</f>
        <v>66967.149999999994</v>
      </c>
      <c r="I116" s="12">
        <f t="shared" si="23"/>
        <v>213682.59</v>
      </c>
      <c r="J116" s="12">
        <f t="shared" si="23"/>
        <v>70933.84</v>
      </c>
      <c r="K116" s="12">
        <f t="shared" si="23"/>
        <v>15750.68</v>
      </c>
      <c r="L116" s="12">
        <f t="shared" si="23"/>
        <v>367334.26</v>
      </c>
      <c r="M116" s="12">
        <f t="shared" si="23"/>
        <v>1966015.74</v>
      </c>
    </row>
    <row r="117" spans="1:13" s="10" customFormat="1" x14ac:dyDescent="0.25">
      <c r="A117" s="29"/>
      <c r="B117" s="30"/>
      <c r="C117" s="29"/>
      <c r="D117" s="30"/>
      <c r="E117" s="31"/>
      <c r="F117" s="31"/>
      <c r="G117" s="32"/>
      <c r="H117" s="32"/>
      <c r="I117" s="32"/>
      <c r="J117" s="32"/>
      <c r="K117" s="32"/>
      <c r="L117" s="32"/>
      <c r="M117" s="51"/>
    </row>
    <row r="118" spans="1:13" s="10" customFormat="1" x14ac:dyDescent="0.25">
      <c r="A118" s="29"/>
      <c r="B118" s="30"/>
      <c r="C118" s="29"/>
      <c r="D118" s="30"/>
      <c r="E118" s="31"/>
      <c r="F118" s="31"/>
      <c r="G118" s="32"/>
      <c r="H118" s="32"/>
      <c r="I118" s="32"/>
      <c r="J118" s="32"/>
      <c r="K118" s="32"/>
      <c r="L118" s="32"/>
      <c r="M118" s="32"/>
    </row>
    <row r="119" spans="1:13" s="10" customFormat="1" x14ac:dyDescent="0.25">
      <c r="A119" s="29"/>
      <c r="B119" s="30"/>
      <c r="C119" s="29"/>
      <c r="D119" s="30"/>
      <c r="E119" s="31"/>
      <c r="F119" s="31"/>
      <c r="G119" s="32"/>
      <c r="H119" s="32"/>
      <c r="I119" s="32"/>
      <c r="J119" s="32"/>
      <c r="K119" s="32"/>
      <c r="L119" s="32"/>
      <c r="M119" s="3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ht="21" x14ac:dyDescent="0.35">
      <c r="A121" s="18" t="s">
        <v>57</v>
      </c>
      <c r="B121" s="47"/>
      <c r="C121" s="23"/>
      <c r="D121" s="42"/>
      <c r="E121" s="23"/>
      <c r="F121" s="23"/>
      <c r="G121" s="25"/>
      <c r="H121" s="18"/>
      <c r="I121" s="26"/>
      <c r="J121" s="26"/>
      <c r="K121" s="27"/>
      <c r="L121" s="27"/>
    </row>
    <row r="122" spans="1:13" s="10" customFormat="1" ht="21" x14ac:dyDescent="0.35">
      <c r="A122" s="24" t="s">
        <v>56</v>
      </c>
      <c r="B122" s="47"/>
      <c r="C122" s="23"/>
      <c r="D122" s="43"/>
      <c r="E122" s="23"/>
      <c r="F122" s="23"/>
      <c r="G122" s="25"/>
      <c r="H122" s="24"/>
      <c r="I122" s="26"/>
      <c r="J122" s="26"/>
      <c r="K122" s="28"/>
      <c r="L122" s="28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7"/>
      <c r="Y293" s="17"/>
      <c r="Z293" s="17"/>
      <c r="AA293" s="17"/>
      <c r="AB293" s="17"/>
      <c r="AC293" s="17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7"/>
      <c r="Y294" s="17"/>
      <c r="Z294" s="17"/>
      <c r="AA294" s="17"/>
      <c r="AB294" s="17"/>
      <c r="AC294" s="17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7"/>
      <c r="Y295" s="17"/>
      <c r="Z295" s="17"/>
      <c r="AA295" s="17"/>
      <c r="AB295" s="17"/>
      <c r="AC295" s="17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7"/>
      <c r="Y296" s="17"/>
      <c r="Z296" s="17"/>
      <c r="AA296" s="17"/>
      <c r="AB296" s="17"/>
      <c r="AC296" s="17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7"/>
      <c r="Y301" s="17"/>
      <c r="Z301" s="17"/>
      <c r="AA301" s="17"/>
      <c r="AB301" s="17"/>
      <c r="AC301" s="17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7"/>
      <c r="Y302" s="17"/>
      <c r="Z302" s="17"/>
      <c r="AA302" s="17"/>
      <c r="AB302" s="17"/>
      <c r="AC302" s="17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7"/>
      <c r="Y303" s="17"/>
      <c r="Z303" s="17"/>
      <c r="AA303" s="17"/>
      <c r="AB303" s="17"/>
      <c r="AC303" s="17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7"/>
      <c r="Y304" s="17"/>
      <c r="Z304" s="17"/>
      <c r="AA304" s="17"/>
      <c r="AB304" s="17"/>
      <c r="AC304" s="17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7"/>
      <c r="Y307" s="17"/>
      <c r="Z307" s="17"/>
      <c r="AA307" s="17"/>
      <c r="AB307" s="17"/>
      <c r="AC307" s="17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7"/>
      <c r="Y308" s="17"/>
      <c r="Z308" s="17"/>
      <c r="AA308" s="17"/>
      <c r="AB308" s="17"/>
      <c r="AC308" s="17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7"/>
      <c r="Y309" s="17"/>
      <c r="Z309" s="17"/>
      <c r="AA309" s="17"/>
      <c r="AB309" s="17"/>
      <c r="AC309" s="17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7"/>
      <c r="Y310" s="17"/>
      <c r="Z310" s="17"/>
      <c r="AA310" s="17"/>
      <c r="AB310" s="17"/>
      <c r="AC310" s="17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7"/>
      <c r="Y311" s="17"/>
      <c r="Z311" s="17"/>
      <c r="AA311" s="17"/>
      <c r="AB311" s="17"/>
      <c r="AC311" s="17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7"/>
      <c r="Z313" s="17"/>
      <c r="AA313" s="17"/>
      <c r="AB313" s="17"/>
      <c r="AC313" s="17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7"/>
      <c r="Y341" s="17"/>
      <c r="Z341" s="17"/>
      <c r="AA341" s="17"/>
      <c r="AB341" s="17"/>
      <c r="AC341" s="17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ht="24.75" customHeigh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ht="15.75" x14ac:dyDescent="0.25">
      <c r="A466" s="19"/>
      <c r="B466" s="44"/>
      <c r="C466" s="19"/>
      <c r="D466" s="44"/>
      <c r="E466" s="19"/>
      <c r="F466" s="19"/>
      <c r="G466" s="20"/>
      <c r="H466" s="20"/>
      <c r="I466" s="20"/>
      <c r="J466" s="20"/>
      <c r="K466" s="20"/>
      <c r="L466" s="20"/>
      <c r="M466" s="20"/>
    </row>
    <row r="467" spans="1:13" s="10" customFormat="1" x14ac:dyDescent="0.25">
      <c r="B467" s="45"/>
      <c r="D467" s="45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B468" s="45"/>
      <c r="D468" s="45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B469" s="45"/>
      <c r="D469" s="45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B470" s="45"/>
      <c r="D470" s="45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B471" s="45"/>
      <c r="D471" s="45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B472" s="45"/>
      <c r="D472" s="45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B473" s="45"/>
      <c r="D473" s="45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B474" s="45"/>
      <c r="D474" s="45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B475" s="45"/>
      <c r="D475" s="45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B476" s="45"/>
      <c r="D476" s="45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B477" s="45"/>
      <c r="D477" s="45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B478" s="45"/>
      <c r="D478" s="45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B479" s="45"/>
      <c r="D479" s="45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B480" s="45"/>
      <c r="D480" s="45"/>
      <c r="G480" s="22"/>
      <c r="H480" s="22"/>
      <c r="I480" s="22"/>
      <c r="J480" s="22"/>
      <c r="K480" s="22"/>
      <c r="L480" s="22"/>
      <c r="M480" s="22"/>
    </row>
    <row r="481" spans="2:13" s="10" customFormat="1" x14ac:dyDescent="0.25">
      <c r="B481" s="45"/>
      <c r="D481" s="45"/>
      <c r="G481" s="22"/>
      <c r="H481" s="22"/>
      <c r="I481" s="22"/>
      <c r="J481" s="22"/>
      <c r="K481" s="22"/>
      <c r="L481" s="22"/>
      <c r="M481" s="22"/>
    </row>
    <row r="482" spans="2:13" s="10" customFormat="1" x14ac:dyDescent="0.25">
      <c r="B482" s="45"/>
      <c r="D482" s="45"/>
      <c r="G482" s="22"/>
      <c r="H482" s="22"/>
      <c r="I482" s="22"/>
      <c r="J482" s="22"/>
      <c r="K482" s="22"/>
      <c r="L482" s="22"/>
      <c r="M482" s="22"/>
    </row>
    <row r="483" spans="2:13" s="10" customFormat="1" x14ac:dyDescent="0.25">
      <c r="B483" s="45"/>
      <c r="D483" s="45"/>
      <c r="G483" s="22"/>
      <c r="H483" s="22"/>
      <c r="I483" s="22"/>
      <c r="J483" s="22"/>
      <c r="K483" s="22"/>
      <c r="L483" s="22"/>
      <c r="M483" s="22"/>
    </row>
    <row r="484" spans="2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2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2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2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2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2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2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2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2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2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2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2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2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x14ac:dyDescent="0.25">
      <c r="G500" s="9"/>
      <c r="H500" s="9"/>
      <c r="I500" s="9"/>
      <c r="J500" s="9"/>
      <c r="K500" s="9"/>
      <c r="L500" s="9"/>
      <c r="M500" s="9"/>
    </row>
    <row r="501" spans="2:13" x14ac:dyDescent="0.25">
      <c r="G501" s="9"/>
      <c r="H501" s="9"/>
      <c r="I501" s="9"/>
      <c r="J501" s="9"/>
      <c r="K501" s="9"/>
      <c r="L501" s="9"/>
      <c r="M501" s="9"/>
    </row>
    <row r="502" spans="2:13" x14ac:dyDescent="0.25">
      <c r="G502" s="9"/>
      <c r="H502" s="9"/>
      <c r="I502" s="9"/>
      <c r="J502" s="9"/>
      <c r="K502" s="9"/>
      <c r="L502" s="9"/>
      <c r="M502" s="9"/>
    </row>
    <row r="503" spans="2:13" x14ac:dyDescent="0.25">
      <c r="G503" s="9"/>
      <c r="H503" s="9"/>
      <c r="I503" s="9"/>
      <c r="J503" s="9"/>
      <c r="K503" s="9"/>
      <c r="L503" s="9"/>
      <c r="M503" s="9"/>
    </row>
    <row r="504" spans="2:13" x14ac:dyDescent="0.25">
      <c r="G504" s="9"/>
      <c r="H504" s="9"/>
      <c r="I504" s="9"/>
      <c r="J504" s="9"/>
      <c r="K504" s="9"/>
      <c r="L504" s="9"/>
      <c r="M504" s="9"/>
    </row>
    <row r="505" spans="2:13" x14ac:dyDescent="0.25">
      <c r="G505" s="9"/>
      <c r="H505" s="9"/>
      <c r="I505" s="9"/>
      <c r="J505" s="9"/>
      <c r="K505" s="9"/>
      <c r="L505" s="9"/>
      <c r="M505" s="9"/>
    </row>
    <row r="506" spans="2:13" x14ac:dyDescent="0.25">
      <c r="G506" s="9"/>
      <c r="H506" s="9"/>
      <c r="I506" s="9"/>
      <c r="J506" s="9"/>
      <c r="K506" s="9"/>
      <c r="L506" s="9"/>
      <c r="M506" s="9"/>
    </row>
    <row r="507" spans="2:13" x14ac:dyDescent="0.25">
      <c r="G507" s="9"/>
      <c r="H507" s="9"/>
      <c r="I507" s="9"/>
      <c r="J507" s="9"/>
      <c r="K507" s="9"/>
      <c r="L507" s="9"/>
      <c r="M507" s="9"/>
    </row>
    <row r="508" spans="2:13" x14ac:dyDescent="0.25">
      <c r="G508" s="9"/>
      <c r="H508" s="9"/>
      <c r="I508" s="9"/>
      <c r="J508" s="9"/>
      <c r="K508" s="9"/>
      <c r="L508" s="9"/>
      <c r="M508" s="9"/>
    </row>
    <row r="509" spans="2:13" x14ac:dyDescent="0.25">
      <c r="G509" s="9"/>
      <c r="H509" s="9"/>
      <c r="I509" s="9"/>
      <c r="J509" s="9"/>
      <c r="K509" s="9"/>
      <c r="L509" s="9"/>
      <c r="M509" s="9"/>
    </row>
    <row r="510" spans="2:13" x14ac:dyDescent="0.25">
      <c r="G510" s="9"/>
      <c r="H510" s="9"/>
      <c r="I510" s="9"/>
      <c r="J510" s="9"/>
      <c r="K510" s="9"/>
      <c r="L510" s="9"/>
      <c r="M510" s="9"/>
    </row>
    <row r="511" spans="2:13" x14ac:dyDescent="0.25">
      <c r="G511" s="9"/>
      <c r="H511" s="9"/>
      <c r="I511" s="9"/>
      <c r="J511" s="9"/>
      <c r="K511" s="9"/>
      <c r="L511" s="9"/>
      <c r="M511" s="9"/>
    </row>
    <row r="512" spans="2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</sheetData>
  <mergeCells count="18"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Abril-2025</vt:lpstr>
      <vt:lpstr>'Abril-2025'!Área_de_impresión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 Álvarez Florentino</cp:lastModifiedBy>
  <cp:lastPrinted>2025-05-15T18:43:18Z</cp:lastPrinted>
  <dcterms:created xsi:type="dcterms:W3CDTF">2023-11-10T15:33:29Z</dcterms:created>
  <dcterms:modified xsi:type="dcterms:W3CDTF">2025-05-15T19:30:34Z</dcterms:modified>
</cp:coreProperties>
</file>