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-s-nas\conadis_data\DEPARTAMENTO_FINANCIERO\Contabilidad y Finanzas\CONTABILIDAD-FINANZAS\MERCEDES 2025\ESTADOS FINANCIERO 31-12-2025\"/>
    </mc:Choice>
  </mc:AlternateContent>
  <xr:revisionPtr revIDLastSave="0" documentId="13_ncr:1_{BF5E35EB-F4C9-42F9-9D83-51594E88AFE8}" xr6:coauthVersionLast="47" xr6:coauthVersionMax="47" xr10:uidLastSave="{00000000-0000-0000-0000-000000000000}"/>
  <bookViews>
    <workbookView xWindow="-120" yWindow="-120" windowWidth="20730" windowHeight="11160" tabRatio="599" xr2:uid="{00000000-000D-0000-FFFF-FFFF00000000}"/>
  </bookViews>
  <sheets>
    <sheet name="Estado Comparativo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7" l="1"/>
  <c r="G36" i="7"/>
  <c r="G35" i="7"/>
  <c r="G34" i="7"/>
  <c r="F34" i="7"/>
  <c r="G33" i="7"/>
  <c r="G32" i="7"/>
  <c r="F32" i="7"/>
  <c r="G31" i="7"/>
  <c r="F31" i="7"/>
  <c r="G30" i="7"/>
  <c r="F30" i="7"/>
  <c r="G29" i="7"/>
  <c r="F29" i="7"/>
  <c r="E28" i="7"/>
  <c r="D28" i="7"/>
  <c r="G24" i="7"/>
  <c r="F24" i="7"/>
  <c r="F22" i="7"/>
  <c r="F18" i="7" s="1"/>
  <c r="G21" i="7"/>
  <c r="D18" i="7"/>
  <c r="D38" i="7" s="1"/>
  <c r="G18" i="7" l="1"/>
  <c r="E18" i="7"/>
  <c r="E38" i="7" s="1"/>
  <c r="G28" i="7"/>
  <c r="G38" i="7" s="1"/>
  <c r="F28" i="7"/>
  <c r="F38" i="7" s="1"/>
</calcChain>
</file>

<file path=xl/sharedStrings.xml><?xml version="1.0" encoding="utf-8"?>
<sst xmlns="http://schemas.openxmlformats.org/spreadsheetml/2006/main" count="40" uniqueCount="40">
  <si>
    <r>
      <rPr>
        <b/>
        <sz val="12"/>
        <color rgb="FF231F20"/>
        <rFont val="Times New Roman"/>
        <family val="1"/>
      </rPr>
      <t>Resultado financiero (1-2)</t>
    </r>
  </si>
  <si>
    <r>
      <rPr>
        <sz val="11"/>
        <rFont val="Times New Roman"/>
        <family val="1"/>
      </rPr>
      <t>Gastos financieros</t>
    </r>
  </si>
  <si>
    <t>Adquisición de Activos Financieros con fines de Políticas</t>
  </si>
  <si>
    <r>
      <rPr>
        <sz val="11"/>
        <rFont val="Times New Roman"/>
        <family val="1"/>
      </rPr>
      <t>Obras</t>
    </r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</si>
  <si>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</si>
  <si>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Transferencias de capital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</si>
  <si>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</si>
  <si>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Materiales y suministros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</si>
  <si>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</si>
  <si>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Remuneraciones y contribuciones</t>
    </r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</si>
  <si>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</si>
  <si>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Ingresos a especificar</t>
    </r>
  </si>
  <si>
    <r>
      <rPr>
        <sz val="11"/>
        <rFont val="Times New Roman"/>
        <family val="1"/>
      </rPr>
      <t>Activos financieros con fines de política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</si>
  <si>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</si>
  <si>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</si>
  <si>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Ingresos por contraprestación</t>
    </r>
  </si>
  <si>
    <r>
      <rPr>
        <sz val="11"/>
        <rFont val="Times New Roman"/>
        <family val="1"/>
      </rPr>
      <t>Transferencias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</si>
  <si>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</si>
  <si>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</si>
  <si>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Impuestos</t>
    </r>
  </si>
  <si>
    <r>
      <rPr>
        <b/>
        <sz val="11"/>
        <rFont val="Times New Roman"/>
        <family val="1"/>
      </rPr>
      <t>Ingresos totales</t>
    </r>
  </si>
  <si>
    <t>Variación (D=A-B)</t>
  </si>
  <si>
    <r>
      <rPr>
        <b/>
        <sz val="11"/>
        <rFont val="Times New Roman"/>
        <family val="1"/>
      </rPr>
      <t>Presupuesto Ejecutado (B)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</si>
  <si>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</si>
  <si>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Concepto</t>
    </r>
  </si>
  <si>
    <t>% de Variac Ejecución (C=B/A)</t>
  </si>
  <si>
    <t>CONSEJO NACIONAL DE DISCAPACIDAD</t>
  </si>
  <si>
    <t>ESTADO DE COMPARACION DE LOS IMPORTES PRESUPUESTADOS Y REALIZADOS</t>
  </si>
  <si>
    <t>PRESUPUESTO SOBRE LA BASE DE EFECTIVO</t>
  </si>
  <si>
    <t>(CLASIFICACION DE INGRESOS Y GASTOS POR OBJETO)</t>
  </si>
  <si>
    <t>Contadora</t>
  </si>
  <si>
    <t>Mercedes Yolanda Pujols</t>
  </si>
  <si>
    <t>DURANTE EL AÑO TERMINADO AL 31 DE DICIEMBRE 2025</t>
  </si>
  <si>
    <t>Dilenia de Jesus</t>
  </si>
  <si>
    <t>Director Ejecutivo</t>
  </si>
  <si>
    <t>Victor Valdéz   Rodriguez</t>
  </si>
  <si>
    <t>Alexis Antonio Alcântara</t>
  </si>
  <si>
    <t>PRESIDENCIA DE LA REPUBLICA DOMINICANA</t>
  </si>
  <si>
    <t>Director Administrativo  Financiero</t>
  </si>
  <si>
    <t>Encargada Departamento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</si>
</sst>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###0.0;###0.0"/>
    <numFmt numFmtId="166" formatCode="###0;###0"/>
    <numFmt numFmtId="167" formatCode="_(* #,##0_);_(* \(#,##0\);_(* &quot;-&quot;??_);_(@_)"/>
    <numFmt numFmtId="168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1"/>
      <color rgb="FF231F2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2"/>
    </font>
    <font>
      <b/>
      <sz val="11"/>
      <color rgb="FF000000"/>
      <name val="Times New Roman"/>
      <family val="2"/>
    </font>
    <font>
      <b/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rgb="FF231F20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4" tint="-0.249977111117893"/>
      <name val="Times New Roman"/>
      <family val="1"/>
    </font>
    <font>
      <sz val="11"/>
      <color rgb="FF002060"/>
      <name val="Calibri"/>
      <family val="2"/>
      <scheme val="minor"/>
    </font>
    <font>
      <b/>
      <sz val="11"/>
      <color rgb="FF002060"/>
      <name val="Times New Roman"/>
      <family val="1"/>
    </font>
    <font>
      <b/>
      <sz val="14"/>
      <color rgb="FF002060"/>
      <name val="Times New Roman"/>
      <family val="1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65" fontId="7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166" fontId="8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7" fontId="1" fillId="0" borderId="0" xfId="1" applyNumberFormat="1" applyFont="1"/>
    <xf numFmtId="0" fontId="11" fillId="0" borderId="0" xfId="0" applyFont="1" applyAlignment="1">
      <alignment horizontal="left" indent="3"/>
    </xf>
    <xf numFmtId="168" fontId="0" fillId="0" borderId="0" xfId="1" applyNumberFormat="1" applyFont="1"/>
    <xf numFmtId="167" fontId="12" fillId="0" borderId="0" xfId="1" applyNumberFormat="1" applyFont="1" applyAlignment="1">
      <alignment horizontal="center"/>
    </xf>
    <xf numFmtId="164" fontId="4" fillId="0" borderId="0" xfId="1" applyFont="1" applyFill="1" applyBorder="1" applyAlignment="1">
      <alignment horizontal="center" vertical="top" wrapText="1"/>
    </xf>
    <xf numFmtId="164" fontId="6" fillId="0" borderId="0" xfId="1" applyFont="1" applyFill="1" applyBorder="1" applyAlignment="1">
      <alignment horizontal="center" vertical="top" wrapText="1"/>
    </xf>
    <xf numFmtId="168" fontId="4" fillId="0" borderId="0" xfId="1" applyNumberFormat="1" applyFont="1" applyFill="1" applyBorder="1" applyAlignment="1">
      <alignment horizontal="center" vertical="top" wrapText="1"/>
    </xf>
    <xf numFmtId="168" fontId="6" fillId="0" borderId="0" xfId="1" applyNumberFormat="1" applyFont="1" applyFill="1" applyBorder="1" applyAlignment="1">
      <alignment horizontal="center" vertical="top" wrapText="1"/>
    </xf>
    <xf numFmtId="164" fontId="13" fillId="0" borderId="0" xfId="1" applyFont="1" applyAlignment="1">
      <alignment horizontal="center" vertical="center"/>
    </xf>
    <xf numFmtId="164" fontId="4" fillId="0" borderId="1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8" fontId="16" fillId="0" borderId="0" xfId="1" applyNumberFormat="1" applyFont="1" applyFill="1" applyBorder="1" applyAlignment="1">
      <alignment horizontal="center" vertical="center"/>
    </xf>
    <xf numFmtId="0" fontId="17" fillId="0" borderId="0" xfId="0" applyFont="1"/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7" fontId="21" fillId="0" borderId="0" xfId="1" applyNumberFormat="1" applyFont="1" applyAlignment="1"/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center"/>
    </xf>
    <xf numFmtId="167" fontId="21" fillId="0" borderId="0" xfId="1" applyNumberFormat="1" applyFont="1" applyAlignment="1">
      <alignment horizontal="center"/>
    </xf>
    <xf numFmtId="167" fontId="20" fillId="0" borderId="0" xfId="1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</cellXfs>
  <cellStyles count="4">
    <cellStyle name="Millares" xfId="1" builtinId="3"/>
    <cellStyle name="Millares 4" xfId="3" xr:uid="{00000000-0005-0000-0000-000001000000}"/>
    <cellStyle name="Millares 5" xfId="2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003399"/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0</xdr:row>
      <xdr:rowOff>123825</xdr:rowOff>
    </xdr:from>
    <xdr:to>
      <xdr:col>4</xdr:col>
      <xdr:colOff>914399</xdr:colOff>
      <xdr:row>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3A895F-69FF-998B-6B27-F26A51AC0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123825"/>
          <a:ext cx="1523999" cy="1162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M48"/>
  <sheetViews>
    <sheetView tabSelected="1" topLeftCell="A31" workbookViewId="0">
      <selection activeCell="J42" sqref="J42"/>
    </sheetView>
  </sheetViews>
  <sheetFormatPr baseColWidth="10" defaultRowHeight="15" x14ac:dyDescent="0.25"/>
  <cols>
    <col min="1" max="1" width="5.140625" customWidth="1"/>
    <col min="2" max="2" width="4.28515625" customWidth="1"/>
    <col min="3" max="3" width="41" customWidth="1"/>
    <col min="4" max="4" width="17.5703125" style="13" customWidth="1"/>
    <col min="5" max="5" width="16.5703125" customWidth="1"/>
    <col min="6" max="6" width="16.42578125" customWidth="1"/>
    <col min="7" max="7" width="25.28515625" style="13" customWidth="1"/>
  </cols>
  <sheetData>
    <row r="5" spans="2:8" x14ac:dyDescent="0.25">
      <c r="H5" s="23"/>
    </row>
    <row r="8" spans="2:8" ht="18.75" x14ac:dyDescent="0.25">
      <c r="B8" s="30" t="s">
        <v>37</v>
      </c>
      <c r="C8" s="30"/>
      <c r="D8" s="30"/>
      <c r="E8" s="30"/>
      <c r="F8" s="30"/>
      <c r="G8" s="30"/>
    </row>
    <row r="9" spans="2:8" x14ac:dyDescent="0.25">
      <c r="B9" s="31" t="s">
        <v>26</v>
      </c>
      <c r="C9" s="31"/>
      <c r="D9" s="31"/>
      <c r="E9" s="31"/>
      <c r="F9" s="31"/>
      <c r="G9" s="31"/>
    </row>
    <row r="10" spans="2:8" x14ac:dyDescent="0.25">
      <c r="B10" s="31" t="s">
        <v>27</v>
      </c>
      <c r="C10" s="31"/>
      <c r="D10" s="31"/>
      <c r="E10" s="31"/>
      <c r="F10" s="31"/>
      <c r="G10" s="31"/>
    </row>
    <row r="11" spans="2:8" x14ac:dyDescent="0.25">
      <c r="B11" s="31" t="s">
        <v>32</v>
      </c>
      <c r="C11" s="31"/>
      <c r="D11" s="31"/>
      <c r="E11" s="31"/>
      <c r="F11" s="31"/>
      <c r="G11" s="31"/>
    </row>
    <row r="12" spans="2:8" x14ac:dyDescent="0.25">
      <c r="B12" s="31" t="s">
        <v>28</v>
      </c>
      <c r="C12" s="31"/>
      <c r="D12" s="31"/>
      <c r="E12" s="31"/>
      <c r="F12" s="31"/>
      <c r="G12" s="31"/>
    </row>
    <row r="13" spans="2:8" x14ac:dyDescent="0.25">
      <c r="B13" s="31" t="s">
        <v>29</v>
      </c>
      <c r="C13" s="31"/>
      <c r="D13" s="31"/>
      <c r="E13" s="31"/>
      <c r="F13" s="31"/>
      <c r="G13" s="31"/>
    </row>
    <row r="14" spans="2:8" x14ac:dyDescent="0.25">
      <c r="B14" s="21"/>
      <c r="C14" s="21"/>
      <c r="D14" s="21"/>
      <c r="E14" s="21"/>
      <c r="F14" s="21"/>
      <c r="G14" s="22"/>
    </row>
    <row r="15" spans="2:8" x14ac:dyDescent="0.25">
      <c r="B15" s="21"/>
      <c r="C15" s="21"/>
      <c r="D15" s="21"/>
      <c r="E15" s="21"/>
      <c r="F15" s="21"/>
      <c r="G15" s="22"/>
    </row>
    <row r="16" spans="2:8" x14ac:dyDescent="0.25">
      <c r="B16" s="38"/>
      <c r="C16" s="38"/>
      <c r="D16" s="38"/>
      <c r="E16" s="38"/>
      <c r="F16" s="38"/>
      <c r="G16" s="38"/>
    </row>
    <row r="17" spans="2:13" ht="42.75" x14ac:dyDescent="0.25">
      <c r="B17" s="36" t="s">
        <v>24</v>
      </c>
      <c r="C17" s="36"/>
      <c r="D17" s="17" t="s">
        <v>23</v>
      </c>
      <c r="E17" s="5" t="s">
        <v>22</v>
      </c>
      <c r="F17" s="5" t="s">
        <v>25</v>
      </c>
      <c r="G17" s="17" t="s">
        <v>21</v>
      </c>
    </row>
    <row r="18" spans="2:13" x14ac:dyDescent="0.25">
      <c r="B18" s="7">
        <v>1</v>
      </c>
      <c r="C18" s="6" t="s">
        <v>20</v>
      </c>
      <c r="D18" s="15">
        <f>SUM(D22+D24)</f>
        <v>557285429.38</v>
      </c>
      <c r="E18" s="15">
        <f>SUM(D18)</f>
        <v>557285429.38</v>
      </c>
      <c r="F18" s="15">
        <f t="shared" ref="F18:G18" si="0">SUM(F19:F27)</f>
        <v>2</v>
      </c>
      <c r="G18" s="15">
        <f t="shared" si="0"/>
        <v>0</v>
      </c>
    </row>
    <row r="19" spans="2:13" x14ac:dyDescent="0.25">
      <c r="B19" s="4">
        <v>1.1000000000000001</v>
      </c>
      <c r="C19" s="3" t="s">
        <v>19</v>
      </c>
      <c r="D19" s="18"/>
      <c r="E19" s="16"/>
      <c r="F19" s="15"/>
      <c r="G19" s="15"/>
    </row>
    <row r="20" spans="2:13" x14ac:dyDescent="0.25">
      <c r="B20" s="4">
        <v>1.2</v>
      </c>
      <c r="C20" s="3" t="s">
        <v>18</v>
      </c>
      <c r="D20" s="18"/>
      <c r="E20" s="16"/>
      <c r="F20" s="15"/>
      <c r="G20" s="15"/>
    </row>
    <row r="21" spans="2:13" x14ac:dyDescent="0.25">
      <c r="B21" s="4">
        <v>1.3</v>
      </c>
      <c r="C21" s="3" t="s">
        <v>17</v>
      </c>
      <c r="D21" s="16"/>
      <c r="E21" s="16"/>
      <c r="F21" s="16"/>
      <c r="G21" s="16">
        <f>SUM(D21-E21)</f>
        <v>0</v>
      </c>
    </row>
    <row r="22" spans="2:13" x14ac:dyDescent="0.25">
      <c r="B22" s="4">
        <v>1.4</v>
      </c>
      <c r="C22" s="3" t="s">
        <v>16</v>
      </c>
      <c r="D22" s="16">
        <v>321708009</v>
      </c>
      <c r="E22" s="16">
        <v>321708009</v>
      </c>
      <c r="F22" s="16">
        <f>SUM(E22/D22)</f>
        <v>1</v>
      </c>
      <c r="G22" s="16"/>
    </row>
    <row r="23" spans="2:13" x14ac:dyDescent="0.25">
      <c r="B23" s="4">
        <v>1.5</v>
      </c>
      <c r="C23" s="3" t="s">
        <v>15</v>
      </c>
      <c r="D23" s="18"/>
      <c r="E23" s="18"/>
      <c r="F23" s="15"/>
      <c r="G23" s="16"/>
    </row>
    <row r="24" spans="2:13" x14ac:dyDescent="0.25">
      <c r="B24" s="4">
        <v>1.6</v>
      </c>
      <c r="C24" s="3" t="s">
        <v>14</v>
      </c>
      <c r="D24" s="16">
        <v>235577420.38</v>
      </c>
      <c r="E24" s="16">
        <v>235577420.38</v>
      </c>
      <c r="F24" s="16">
        <f>SUM(E24/D24)</f>
        <v>1</v>
      </c>
      <c r="G24" s="16">
        <f t="shared" ref="G24" si="1">SUM(D24-E24)</f>
        <v>0</v>
      </c>
      <c r="H24" s="37"/>
      <c r="I24" s="37"/>
      <c r="J24" s="37"/>
      <c r="K24" s="37"/>
    </row>
    <row r="25" spans="2:13" x14ac:dyDescent="0.25">
      <c r="B25" s="4">
        <v>1.7</v>
      </c>
      <c r="C25" s="3" t="s">
        <v>13</v>
      </c>
      <c r="D25" s="18"/>
      <c r="E25" s="16"/>
      <c r="F25" s="15"/>
      <c r="G25" s="15"/>
      <c r="H25" s="37"/>
      <c r="I25" s="37"/>
      <c r="J25" s="37"/>
      <c r="K25" s="37"/>
      <c r="L25" s="37"/>
    </row>
    <row r="26" spans="2:13" x14ac:dyDescent="0.25">
      <c r="B26" s="4">
        <v>1.8</v>
      </c>
      <c r="C26" s="3" t="s">
        <v>12</v>
      </c>
      <c r="D26" s="18"/>
      <c r="E26" s="16"/>
      <c r="F26" s="15"/>
      <c r="G26" s="15"/>
      <c r="H26" s="35"/>
      <c r="I26" s="35"/>
      <c r="J26" s="35"/>
      <c r="K26" s="35"/>
      <c r="L26" s="35"/>
      <c r="M26" s="35"/>
    </row>
    <row r="27" spans="2:13" x14ac:dyDescent="0.25">
      <c r="B27" s="4">
        <v>1.9</v>
      </c>
      <c r="C27" s="3" t="s">
        <v>11</v>
      </c>
      <c r="D27" s="18"/>
      <c r="E27" s="16"/>
      <c r="F27" s="15"/>
      <c r="G27" s="15"/>
    </row>
    <row r="28" spans="2:13" x14ac:dyDescent="0.25">
      <c r="B28" s="7">
        <v>2</v>
      </c>
      <c r="C28" s="6" t="s">
        <v>10</v>
      </c>
      <c r="D28" s="15">
        <f>SUM(D29:D37)</f>
        <v>557285429.38</v>
      </c>
      <c r="E28" s="15">
        <f>SUM(E29:E37)</f>
        <v>353825767.69</v>
      </c>
      <c r="F28" s="15">
        <f t="shared" ref="F28:G28" si="2">SUM(F29:F37)</f>
        <v>3.0689605074174189</v>
      </c>
      <c r="G28" s="15">
        <f t="shared" si="2"/>
        <v>203459661.69000003</v>
      </c>
    </row>
    <row r="29" spans="2:13" x14ac:dyDescent="0.25">
      <c r="B29" s="4">
        <v>2.1</v>
      </c>
      <c r="C29" s="3" t="s">
        <v>9</v>
      </c>
      <c r="D29" s="19">
        <v>126978167</v>
      </c>
      <c r="E29" s="19">
        <v>126348356.69</v>
      </c>
      <c r="F29" s="16">
        <f>SUM(E29/D29)</f>
        <v>0.9950400110122869</v>
      </c>
      <c r="G29" s="16">
        <f>SUM(D29-E29)</f>
        <v>629810.31000000238</v>
      </c>
    </row>
    <row r="30" spans="2:13" x14ac:dyDescent="0.25">
      <c r="B30" s="4">
        <v>2.2000000000000002</v>
      </c>
      <c r="C30" s="3" t="s">
        <v>8</v>
      </c>
      <c r="D30" s="19">
        <v>92289058.170000002</v>
      </c>
      <c r="E30" s="19">
        <v>43339463</v>
      </c>
      <c r="F30" s="16">
        <f t="shared" ref="F30:F34" si="3">SUM(E30/D30)</f>
        <v>0.46960564837672347</v>
      </c>
      <c r="G30" s="16">
        <f t="shared" ref="G30:G37" si="4">SUM(D30-E30)</f>
        <v>48949595.170000002</v>
      </c>
    </row>
    <row r="31" spans="2:13" x14ac:dyDescent="0.25">
      <c r="B31" s="4">
        <v>2.2999999999999998</v>
      </c>
      <c r="C31" s="3" t="s">
        <v>7</v>
      </c>
      <c r="D31" s="19">
        <v>29830347.25</v>
      </c>
      <c r="E31" s="19">
        <v>10369592</v>
      </c>
      <c r="F31" s="16">
        <f t="shared" si="3"/>
        <v>0.34761888331688795</v>
      </c>
      <c r="G31" s="16">
        <f t="shared" si="4"/>
        <v>19460755.25</v>
      </c>
    </row>
    <row r="32" spans="2:13" x14ac:dyDescent="0.25">
      <c r="B32" s="4">
        <v>2.4</v>
      </c>
      <c r="C32" s="3" t="s">
        <v>6</v>
      </c>
      <c r="D32" s="19">
        <v>142920800</v>
      </c>
      <c r="E32" s="19">
        <v>142627440</v>
      </c>
      <c r="F32" s="16">
        <f t="shared" si="3"/>
        <v>0.99794739464094795</v>
      </c>
      <c r="G32" s="16">
        <f t="shared" si="4"/>
        <v>293360</v>
      </c>
    </row>
    <row r="33" spans="2:7" x14ac:dyDescent="0.25">
      <c r="B33" s="4">
        <v>2.5</v>
      </c>
      <c r="C33" s="3" t="s">
        <v>5</v>
      </c>
      <c r="D33" s="16"/>
      <c r="E33" s="16"/>
      <c r="F33" s="16"/>
      <c r="G33" s="16">
        <f t="shared" si="4"/>
        <v>0</v>
      </c>
    </row>
    <row r="34" spans="2:7" x14ac:dyDescent="0.25">
      <c r="B34" s="4">
        <v>2.6</v>
      </c>
      <c r="C34" s="3" t="s">
        <v>4</v>
      </c>
      <c r="D34" s="16">
        <v>120316042.68000001</v>
      </c>
      <c r="E34" s="16">
        <v>31131604</v>
      </c>
      <c r="F34" s="16">
        <f t="shared" si="3"/>
        <v>0.25874857007057273</v>
      </c>
      <c r="G34" s="16">
        <f t="shared" si="4"/>
        <v>89184438.680000007</v>
      </c>
    </row>
    <row r="35" spans="2:7" x14ac:dyDescent="0.25">
      <c r="B35" s="4">
        <v>2.7</v>
      </c>
      <c r="C35" s="3" t="s">
        <v>3</v>
      </c>
      <c r="D35" s="16">
        <v>44951014.280000001</v>
      </c>
      <c r="E35" s="16"/>
      <c r="F35" s="16"/>
      <c r="G35" s="15">
        <f t="shared" si="4"/>
        <v>44951014.280000001</v>
      </c>
    </row>
    <row r="36" spans="2:7" ht="30.75" customHeight="1" x14ac:dyDescent="0.25">
      <c r="B36" s="4">
        <v>2.8</v>
      </c>
      <c r="C36" s="3" t="s">
        <v>2</v>
      </c>
      <c r="D36" s="16"/>
      <c r="E36" s="16"/>
      <c r="F36" s="16"/>
      <c r="G36" s="15">
        <f t="shared" si="4"/>
        <v>0</v>
      </c>
    </row>
    <row r="37" spans="2:7" x14ac:dyDescent="0.25">
      <c r="B37" s="4">
        <v>2.9</v>
      </c>
      <c r="C37" s="3" t="s">
        <v>1</v>
      </c>
      <c r="D37" s="16"/>
      <c r="E37" s="16">
        <v>9312</v>
      </c>
      <c r="F37" s="16"/>
      <c r="G37" s="15">
        <f t="shared" si="4"/>
        <v>-9312</v>
      </c>
    </row>
    <row r="38" spans="2:7" ht="16.5" thickBot="1" x14ac:dyDescent="0.3">
      <c r="B38" s="2"/>
      <c r="C38" s="1" t="s">
        <v>0</v>
      </c>
      <c r="D38" s="20">
        <f>SUM(D18-D28)</f>
        <v>0</v>
      </c>
      <c r="E38" s="20">
        <f>SUM(E18-E28)</f>
        <v>203459661.69</v>
      </c>
      <c r="F38" s="20">
        <f>SUM(F18-F28)</f>
        <v>-1.0689605074174189</v>
      </c>
      <c r="G38" s="20">
        <f>SUM(G18-G28)</f>
        <v>-203459661.69000003</v>
      </c>
    </row>
    <row r="41" spans="2:7" ht="18.75" x14ac:dyDescent="0.3">
      <c r="C41" s="25" t="s">
        <v>36</v>
      </c>
      <c r="F41" s="32" t="s">
        <v>35</v>
      </c>
      <c r="G41" s="32"/>
    </row>
    <row r="42" spans="2:7" ht="18.75" x14ac:dyDescent="0.3">
      <c r="C42" s="26" t="s">
        <v>34</v>
      </c>
      <c r="F42" s="33" t="s">
        <v>38</v>
      </c>
      <c r="G42" s="33"/>
    </row>
    <row r="43" spans="2:7" x14ac:dyDescent="0.25">
      <c r="C43" s="9"/>
      <c r="F43" s="14"/>
      <c r="G43" s="14"/>
    </row>
    <row r="44" spans="2:7" x14ac:dyDescent="0.25">
      <c r="C44" s="10"/>
      <c r="F44" s="8"/>
      <c r="G44" s="11"/>
    </row>
    <row r="45" spans="2:7" x14ac:dyDescent="0.25">
      <c r="C45" s="12"/>
      <c r="F45" s="9"/>
      <c r="G45" s="11"/>
    </row>
    <row r="47" spans="2:7" ht="18.75" x14ac:dyDescent="0.3">
      <c r="C47" s="27" t="s">
        <v>31</v>
      </c>
      <c r="F47" s="34" t="s">
        <v>33</v>
      </c>
      <c r="G47" s="34"/>
    </row>
    <row r="48" spans="2:7" ht="18.75" x14ac:dyDescent="0.3">
      <c r="C48" s="28" t="s">
        <v>30</v>
      </c>
      <c r="E48" s="24"/>
      <c r="F48" s="29" t="s">
        <v>39</v>
      </c>
      <c r="G48" s="29"/>
    </row>
  </sheetData>
  <mergeCells count="14">
    <mergeCell ref="H26:M26"/>
    <mergeCell ref="B17:C17"/>
    <mergeCell ref="H24:K24"/>
    <mergeCell ref="H25:L25"/>
    <mergeCell ref="B10:G10"/>
    <mergeCell ref="B11:G11"/>
    <mergeCell ref="B12:G12"/>
    <mergeCell ref="B13:G13"/>
    <mergeCell ref="B16:G16"/>
    <mergeCell ref="B8:G8"/>
    <mergeCell ref="B9:G9"/>
    <mergeCell ref="F41:G41"/>
    <mergeCell ref="F42:G42"/>
    <mergeCell ref="F47:G47"/>
  </mergeCells>
  <pageMargins left="0.23622047244094491" right="0.2362204724409449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Comparativo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MERCEDES YOLANDA PUJOLS SOTO</cp:lastModifiedBy>
  <cp:lastPrinted>2026-01-22T19:32:45Z</cp:lastPrinted>
  <dcterms:created xsi:type="dcterms:W3CDTF">2018-07-13T15:52:30Z</dcterms:created>
  <dcterms:modified xsi:type="dcterms:W3CDTF">2026-01-23T20:14:50Z</dcterms:modified>
</cp:coreProperties>
</file>