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MAYO\Q - RECURSOS HUMANOS\PERSONAL FIJO\"/>
    </mc:Choice>
  </mc:AlternateContent>
  <bookViews>
    <workbookView xWindow="-120" yWindow="-120" windowWidth="20730" windowHeight="11160"/>
  </bookViews>
  <sheets>
    <sheet name="MAYO 2022" sheetId="1" r:id="rId1"/>
  </sheets>
  <definedNames>
    <definedName name="_xlnm._FilterDatabase" localSheetId="0" hidden="1">'MAYO 2022'!$A$6:$K$15</definedName>
    <definedName name="_xlnm.Print_Area" localSheetId="0">'MAYO 2022'!$A$1:$K$184</definedName>
    <definedName name="_xlnm.Print_Titles" localSheetId="0">'MAYO 2022'!$6:$7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9" i="1" l="1"/>
  <c r="F129" i="1"/>
  <c r="G129" i="1"/>
  <c r="H129" i="1"/>
  <c r="I129" i="1"/>
  <c r="J47" i="1"/>
  <c r="J24" i="1"/>
  <c r="J100" i="1" l="1"/>
  <c r="K100" i="1" s="1"/>
  <c r="J87" i="1" l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1" i="1"/>
  <c r="K101" i="1" s="1"/>
  <c r="E102" i="1"/>
  <c r="F102" i="1"/>
  <c r="G102" i="1"/>
  <c r="H102" i="1"/>
  <c r="I102" i="1"/>
  <c r="J105" i="1"/>
  <c r="K105" i="1" s="1"/>
  <c r="J106" i="1"/>
  <c r="K106" i="1" s="1"/>
  <c r="K107" i="1"/>
  <c r="E108" i="1"/>
  <c r="E111" i="1" s="1"/>
  <c r="F108" i="1"/>
  <c r="F111" i="1" s="1"/>
  <c r="G108" i="1"/>
  <c r="G111" i="1" s="1"/>
  <c r="H108" i="1"/>
  <c r="H111" i="1" s="1"/>
  <c r="I108" i="1"/>
  <c r="I111" i="1" s="1"/>
  <c r="J115" i="1"/>
  <c r="K115" i="1" s="1"/>
  <c r="J116" i="1"/>
  <c r="K116" i="1" s="1"/>
  <c r="J117" i="1"/>
  <c r="K117" i="1" s="1"/>
  <c r="J118" i="1"/>
  <c r="K118" i="1" s="1"/>
  <c r="E119" i="1"/>
  <c r="F119" i="1"/>
  <c r="G119" i="1"/>
  <c r="H119" i="1"/>
  <c r="I119" i="1"/>
  <c r="J122" i="1"/>
  <c r="K122" i="1" s="1"/>
  <c r="J123" i="1"/>
  <c r="K123" i="1" s="1"/>
  <c r="J124" i="1"/>
  <c r="K124" i="1" s="1"/>
  <c r="E125" i="1"/>
  <c r="F125" i="1"/>
  <c r="G125" i="1"/>
  <c r="H125" i="1"/>
  <c r="I125" i="1"/>
  <c r="J59" i="1"/>
  <c r="K59" i="1" s="1"/>
  <c r="J119" i="1" l="1"/>
  <c r="K119" i="1"/>
  <c r="K108" i="1"/>
  <c r="K111" i="1" s="1"/>
  <c r="J108" i="1"/>
  <c r="J111" i="1" s="1"/>
  <c r="K125" i="1"/>
  <c r="J125" i="1"/>
  <c r="J60" i="1"/>
  <c r="K60" i="1" s="1"/>
  <c r="J58" i="1"/>
  <c r="K58" i="1" s="1"/>
  <c r="J57" i="1"/>
  <c r="K57" i="1" s="1"/>
  <c r="J56" i="1"/>
  <c r="K56" i="1" s="1"/>
  <c r="J55" i="1"/>
  <c r="K55" i="1" s="1"/>
  <c r="J54" i="1"/>
  <c r="K54" i="1" s="1"/>
  <c r="J39" i="1"/>
  <c r="K39" i="1" s="1"/>
  <c r="J37" i="1"/>
  <c r="K37" i="1" s="1"/>
  <c r="J36" i="1"/>
  <c r="K36" i="1" s="1"/>
  <c r="J35" i="1"/>
  <c r="K35" i="1" s="1"/>
  <c r="J10" i="1"/>
  <c r="K10" i="1" s="1"/>
  <c r="J11" i="1"/>
  <c r="K11" i="1" s="1"/>
  <c r="J13" i="1"/>
  <c r="K13" i="1" s="1"/>
  <c r="J14" i="1"/>
  <c r="K14" i="1" s="1"/>
  <c r="J9" i="1"/>
  <c r="K9" i="1" s="1"/>
  <c r="J18" i="1"/>
  <c r="K18" i="1" s="1"/>
  <c r="J20" i="1"/>
  <c r="K20" i="1" s="1"/>
  <c r="K24" i="1"/>
  <c r="J25" i="1"/>
  <c r="K25" i="1" s="1"/>
  <c r="J29" i="1"/>
  <c r="K29" i="1" s="1"/>
  <c r="J31" i="1"/>
  <c r="K31" i="1" s="1"/>
  <c r="J43" i="1"/>
  <c r="K43" i="1" s="1"/>
  <c r="K47" i="1"/>
  <c r="J49" i="1"/>
  <c r="K49" i="1" s="1"/>
  <c r="I15" i="1" l="1"/>
  <c r="H15" i="1"/>
  <c r="G15" i="1"/>
  <c r="F15" i="1"/>
  <c r="E15" i="1"/>
  <c r="G26" i="1" l="1"/>
  <c r="G21" i="1"/>
  <c r="F40" i="1"/>
  <c r="F32" i="1"/>
  <c r="F26" i="1"/>
  <c r="F21" i="1"/>
  <c r="H171" i="1"/>
  <c r="I171" i="1"/>
  <c r="G171" i="1"/>
  <c r="F75" i="1"/>
  <c r="G75" i="1"/>
  <c r="H75" i="1"/>
  <c r="I75" i="1"/>
  <c r="E75" i="1"/>
  <c r="G40" i="1"/>
  <c r="H40" i="1"/>
  <c r="I40" i="1"/>
  <c r="E40" i="1"/>
  <c r="J168" i="1" l="1"/>
  <c r="K168" i="1" s="1"/>
  <c r="J169" i="1"/>
  <c r="K169" i="1" s="1"/>
  <c r="J167" i="1"/>
  <c r="K167" i="1" s="1"/>
  <c r="J166" i="1"/>
  <c r="K166" i="1" s="1"/>
  <c r="J160" i="1"/>
  <c r="K160" i="1" s="1"/>
  <c r="J170" i="1"/>
  <c r="K170" i="1" s="1"/>
  <c r="J161" i="1"/>
  <c r="K161" i="1" s="1"/>
  <c r="J153" i="1"/>
  <c r="K153" i="1" s="1"/>
  <c r="J156" i="1"/>
  <c r="K156" i="1" s="1"/>
  <c r="J155" i="1"/>
  <c r="K155" i="1" s="1"/>
  <c r="J154" i="1"/>
  <c r="K154" i="1" s="1"/>
  <c r="K149" i="1"/>
  <c r="J145" i="1"/>
  <c r="K145" i="1" s="1"/>
  <c r="J144" i="1"/>
  <c r="K144" i="1" s="1"/>
  <c r="J128" i="1"/>
  <c r="J132" i="1"/>
  <c r="K132" i="1" s="1"/>
  <c r="J86" i="1"/>
  <c r="K86" i="1" s="1"/>
  <c r="J85" i="1"/>
  <c r="K85" i="1" s="1"/>
  <c r="J79" i="1"/>
  <c r="K79" i="1" s="1"/>
  <c r="J80" i="1"/>
  <c r="K80" i="1" s="1"/>
  <c r="J81" i="1"/>
  <c r="K81" i="1" s="1"/>
  <c r="J78" i="1"/>
  <c r="K78" i="1" s="1"/>
  <c r="J69" i="1"/>
  <c r="K69" i="1" s="1"/>
  <c r="J68" i="1"/>
  <c r="K68" i="1" s="1"/>
  <c r="J70" i="1"/>
  <c r="K70" i="1" s="1"/>
  <c r="J71" i="1"/>
  <c r="K71" i="1" s="1"/>
  <c r="J73" i="1"/>
  <c r="K73" i="1" s="1"/>
  <c r="J74" i="1"/>
  <c r="K74" i="1" s="1"/>
  <c r="J72" i="1"/>
  <c r="K72" i="1" s="1"/>
  <c r="J64" i="1"/>
  <c r="K64" i="1" s="1"/>
  <c r="K65" i="1" s="1"/>
  <c r="J129" i="1" l="1"/>
  <c r="K128" i="1"/>
  <c r="K129" i="1" s="1"/>
  <c r="K102" i="1"/>
  <c r="J102" i="1"/>
  <c r="K15" i="1"/>
  <c r="J15" i="1"/>
  <c r="K26" i="1"/>
  <c r="K21" i="1"/>
  <c r="K82" i="1"/>
  <c r="K32" i="1"/>
  <c r="K40" i="1"/>
  <c r="K171" i="1"/>
  <c r="J171" i="1"/>
  <c r="K44" i="1"/>
  <c r="K61" i="1"/>
  <c r="K75" i="1"/>
  <c r="K50" i="1"/>
  <c r="J75" i="1"/>
  <c r="J40" i="1"/>
  <c r="F50" i="1"/>
  <c r="G50" i="1"/>
  <c r="H50" i="1"/>
  <c r="I50" i="1"/>
  <c r="J50" i="1"/>
  <c r="H21" i="1" l="1"/>
  <c r="I21" i="1"/>
  <c r="J21" i="1"/>
  <c r="E21" i="1"/>
  <c r="I146" i="1" l="1"/>
  <c r="H146" i="1"/>
  <c r="G146" i="1"/>
  <c r="F146" i="1"/>
  <c r="E146" i="1"/>
  <c r="J26" i="1"/>
  <c r="I26" i="1"/>
  <c r="H26" i="1"/>
  <c r="E26" i="1"/>
  <c r="J65" i="1"/>
  <c r="I65" i="1"/>
  <c r="H65" i="1"/>
  <c r="G65" i="1"/>
  <c r="F65" i="1"/>
  <c r="E65" i="1"/>
  <c r="E171" i="1" l="1"/>
  <c r="F157" i="1" l="1"/>
  <c r="G157" i="1"/>
  <c r="H157" i="1"/>
  <c r="I157" i="1"/>
  <c r="J157" i="1"/>
  <c r="K157" i="1"/>
  <c r="E157" i="1"/>
  <c r="I162" i="1"/>
  <c r="H162" i="1"/>
  <c r="G162" i="1"/>
  <c r="F162" i="1"/>
  <c r="E162" i="1"/>
  <c r="J162" i="1"/>
  <c r="I141" i="1"/>
  <c r="H141" i="1"/>
  <c r="G141" i="1"/>
  <c r="F141" i="1"/>
  <c r="E141" i="1"/>
  <c r="K141" i="1"/>
  <c r="K136" i="1"/>
  <c r="J136" i="1"/>
  <c r="I136" i="1"/>
  <c r="H136" i="1"/>
  <c r="G136" i="1"/>
  <c r="F136" i="1"/>
  <c r="E136" i="1"/>
  <c r="I133" i="1"/>
  <c r="H133" i="1"/>
  <c r="G133" i="1"/>
  <c r="F133" i="1"/>
  <c r="E133" i="1"/>
  <c r="J133" i="1"/>
  <c r="F171" i="1"/>
  <c r="K162" i="1" l="1"/>
  <c r="K133" i="1"/>
  <c r="J141" i="1"/>
  <c r="I150" i="1"/>
  <c r="H150" i="1"/>
  <c r="G150" i="1"/>
  <c r="F150" i="1"/>
  <c r="E150" i="1"/>
  <c r="K150" i="1"/>
  <c r="F82" i="1"/>
  <c r="G82" i="1"/>
  <c r="H82" i="1"/>
  <c r="I82" i="1"/>
  <c r="J82" i="1"/>
  <c r="E82" i="1"/>
  <c r="F61" i="1"/>
  <c r="G61" i="1"/>
  <c r="H61" i="1"/>
  <c r="I61" i="1"/>
  <c r="J61" i="1"/>
  <c r="E61" i="1"/>
  <c r="E50" i="1"/>
  <c r="J44" i="1"/>
  <c r="I44" i="1"/>
  <c r="H44" i="1"/>
  <c r="G44" i="1"/>
  <c r="F44" i="1"/>
  <c r="E44" i="1"/>
  <c r="G32" i="1"/>
  <c r="H32" i="1"/>
  <c r="I32" i="1"/>
  <c r="J32" i="1"/>
  <c r="E32" i="1"/>
  <c r="I173" i="1" l="1"/>
  <c r="F173" i="1"/>
  <c r="H173" i="1"/>
  <c r="E173" i="1"/>
  <c r="G173" i="1"/>
  <c r="K146" i="1"/>
  <c r="K173" i="1" s="1"/>
  <c r="J146" i="1"/>
  <c r="J150" i="1"/>
  <c r="J173" i="1" l="1"/>
</calcChain>
</file>

<file path=xl/sharedStrings.xml><?xml version="1.0" encoding="utf-8"?>
<sst xmlns="http://schemas.openxmlformats.org/spreadsheetml/2006/main" count="415" uniqueCount="198">
  <si>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</si>
  <si>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</si>
  <si>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</si>
  <si>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</si>
  <si>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</si>
  <si>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</si>
  <si>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</si>
  <si>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</si>
  <si>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</si>
  <si>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</si>
  <si>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</si>
  <si>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</si>
  <si>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</si>
  <si>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</si>
  <si>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</si>
  <si>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</si>
  <si>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</si>
  <si>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</si>
  <si>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</si>
  <si>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</si>
  <si>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</si>
  <si>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</si>
  <si>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</si>
  <si>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</si>
  <si>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</si>
  <si>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</si>
  <si>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</si>
  <si>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</si>
  <si>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</si>
  <si>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</si>
  <si>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</si>
  <si>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</si>
  <si>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</si>
  <si>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</si>
  <si>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</si>
  <si>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</si>
  <si>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</si>
  <si>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</si>
  <si>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</si>
  <si>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</si>
  <si>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</si>
  <si>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</si>
  <si>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</si>
  <si>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</si>
  <si>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</si>
  <si>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</si>
  <si>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</si>
  <si>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</si>
  <si>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</si>
  <si>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</si>
  <si>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</si>
  <si>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</si>
  <si>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</si>
  <si>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</si>
  <si>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</si>
  <si>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</si>
  <si>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</si>
  <si>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</si>
  <si>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</si>
  <si>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</si>
  <si>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</si>
  <si>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</si>
  <si>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</si>
  <si>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</si>
  <si>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</si>
  <si>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</si>
  <si>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</si>
  <si>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</si>
  <si>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</si>
  <si>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</si>
  <si>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</si>
  <si>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</si>
  <si>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</si>
  <si>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</si>
  <si>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</si>
  <si>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</si>
  <si>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MIGUELINA DE JESUS SUSANA</t>
  </si>
  <si>
    <t>JOSE RAMON SOSA FERNANDEZ</t>
  </si>
  <si>
    <t>JUAN CARLOS VALDEZ MONTERO</t>
  </si>
  <si>
    <t>JUAN MANUEL MESA HERNANDEZ</t>
  </si>
  <si>
    <t>EMMA PAOLA RODRIGUEZ NAVARRO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</si>
  <si>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</si>
  <si>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</si>
  <si>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</si>
  <si>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</si>
  <si>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</si>
  <si>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</si>
  <si>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</si>
  <si>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</si>
  <si>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</si>
  <si>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</si>
  <si>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</si>
  <si>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</si>
  <si>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</si>
  <si>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</si>
  <si>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</si>
  <si>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</si>
  <si>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</si>
  <si>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</si>
  <si>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VALERY JOSEFINA BOBADILLA SORIANO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</si>
  <si>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</si>
  <si>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</si>
  <si>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</si>
  <si>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</si>
  <si>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</si>
  <si>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</si>
  <si>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</si>
  <si>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</si>
  <si>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</si>
  <si>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</si>
  <si>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</si>
  <si>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</si>
  <si>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</si>
  <si>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</si>
  <si>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</si>
  <si>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</si>
  <si>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</si>
  <si>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</si>
  <si>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</si>
  <si>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</si>
  <si>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</si>
  <si>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</si>
  <si>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</si>
  <si>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</si>
  <si>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</si>
  <si>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</si>
  <si>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</si>
  <si>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</si>
  <si>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</si>
  <si>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</si>
  <si>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AUXILIAR TECNICO</t>
  </si>
  <si>
    <t>JONATAN JAVIER BERROA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</si>
  <si>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</si>
  <si>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</si>
  <si>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</si>
  <si>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</si>
  <si>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</si>
  <si>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</si>
  <si>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</si>
  <si>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</si>
  <si>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</si>
  <si>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</si>
  <si>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</si>
  <si>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</si>
  <si>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</si>
  <si>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</si>
  <si>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</si>
  <si>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</si>
  <si>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</si>
  <si>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</si>
  <si>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</si>
  <si>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</si>
  <si>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</si>
  <si>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</si>
  <si>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</si>
  <si>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</si>
  <si>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</si>
  <si>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</si>
  <si>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</si>
  <si>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</si>
  <si>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</si>
  <si>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</si>
  <si>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</si>
  <si>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</si>
  <si>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</si>
  <si>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</si>
  <si>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</si>
  <si>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SUSANA ELIZABETH CORNIELLE CAAMAÑO</t>
  </si>
  <si>
    <t>CAROLINA ALTAGRACIA AZOR SANTANA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</si>
  <si>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</si>
  <si>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</si>
  <si>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</si>
  <si>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</si>
  <si>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</si>
  <si>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</si>
  <si>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</si>
  <si>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</si>
  <si>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</si>
  <si>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</si>
  <si>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</si>
  <si>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</si>
  <si>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</si>
  <si>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Encargado Interino Recursos Humanos</t>
  </si>
  <si>
    <t>MANUELISA RAMIREZ RODRIGUEZ</t>
  </si>
  <si>
    <t>SECRETARIA</t>
  </si>
  <si>
    <t>MARIA LUISA SUERO MENDIETA</t>
  </si>
  <si>
    <t>LEIDY CAROLIN NUÑEZ LUCIANO</t>
  </si>
  <si>
    <t>ASESORA PROGRAMAS  Y PROYECTOS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</si>
  <si>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</si>
  <si>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</si>
  <si>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</si>
  <si>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</si>
  <si>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</si>
  <si>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>MARITZA BOTIER LORENZO</t>
  </si>
  <si>
    <t xml:space="preserve"> WILMY ALEXANDRO MONTERO CORSINO</t>
  </si>
  <si>
    <t>ENC. DEPARTAMENTO POLITICAS PUBLICAS</t>
  </si>
  <si>
    <t>Lic. José Lucía Rojas Rojas</t>
  </si>
  <si>
    <t>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</si>
</sst>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6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4" fillId="0" borderId="0" xfId="0" applyFont="1" applyFill="1" applyBorder="1" applyAlignment="1">
      <alignment horizontal="left"/>
    </xf>
    <xf numFmtId="0" fontId="16" fillId="7" borderId="0" xfId="0" applyFont="1" applyFill="1" applyBorder="1"/>
    <xf numFmtId="0" fontId="16" fillId="7" borderId="0" xfId="0" applyFont="1" applyFill="1" applyBorder="1" applyAlignment="1">
      <alignment horizontal="left"/>
    </xf>
    <xf numFmtId="0" fontId="16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6" fillId="7" borderId="0" xfId="1" applyNumberFormat="1" applyFont="1" applyFill="1" applyBorder="1"/>
    <xf numFmtId="39" fontId="12" fillId="0" borderId="0" xfId="0" applyNumberFormat="1" applyFont="1"/>
    <xf numFmtId="39" fontId="13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6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7" fillId="0" borderId="0" xfId="0" applyFont="1"/>
    <xf numFmtId="43" fontId="13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8" fillId="0" borderId="0" xfId="0" applyFont="1"/>
    <xf numFmtId="0" fontId="19" fillId="0" borderId="0" xfId="0" applyFont="1"/>
    <xf numFmtId="0" fontId="12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4" fillId="5" borderId="1" xfId="1" applyNumberFormat="1" applyFont="1" applyFill="1" applyBorder="1" applyAlignment="1">
      <alignment horizontal="center" vertical="center"/>
    </xf>
    <xf numFmtId="39" fontId="15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4" fillId="5" borderId="1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/>
    <xf numFmtId="164" fontId="14" fillId="5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5"/>
  <sheetViews>
    <sheetView showGridLines="0" tabSelected="1" zoomScale="95" zoomScaleNormal="95" zoomScaleSheetLayoutView="76" workbookViewId="0">
      <selection activeCell="B179" sqref="B179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7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1" t="s">
        <v>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1" t="s">
        <v>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17" t="s">
        <v>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17" t="s">
        <v>197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0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4" t="s">
        <v>0</v>
      </c>
      <c r="B6" s="124" t="s">
        <v>4</v>
      </c>
      <c r="C6" s="122" t="s">
        <v>5</v>
      </c>
      <c r="D6" s="122" t="s">
        <v>177</v>
      </c>
      <c r="E6" s="119" t="s">
        <v>6</v>
      </c>
      <c r="F6" s="119" t="s">
        <v>7</v>
      </c>
      <c r="G6" s="119" t="s">
        <v>8</v>
      </c>
      <c r="H6" s="119" t="s">
        <v>9</v>
      </c>
      <c r="I6" s="119" t="s">
        <v>10</v>
      </c>
      <c r="J6" s="119" t="s">
        <v>11</v>
      </c>
      <c r="K6" s="119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3"/>
      <c r="B7" s="123"/>
      <c r="C7" s="123"/>
      <c r="D7" s="125"/>
      <c r="E7" s="120"/>
      <c r="F7" s="120"/>
      <c r="G7" s="120"/>
      <c r="H7" s="120"/>
      <c r="I7" s="120"/>
      <c r="J7" s="120"/>
      <c r="K7" s="120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134</v>
      </c>
      <c r="B8" s="22"/>
      <c r="C8" s="26"/>
      <c r="D8" s="91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175</v>
      </c>
      <c r="B9" s="45" t="s">
        <v>176</v>
      </c>
      <c r="C9" s="45" t="s">
        <v>100</v>
      </c>
      <c r="D9" s="83" t="s">
        <v>178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x14ac:dyDescent="0.25">
      <c r="A10" s="13" t="s">
        <v>15</v>
      </c>
      <c r="B10" s="13" t="s">
        <v>16</v>
      </c>
      <c r="C10" s="15" t="s">
        <v>89</v>
      </c>
      <c r="D10" s="84" t="s">
        <v>178</v>
      </c>
      <c r="E10" s="62">
        <v>74000</v>
      </c>
      <c r="F10" s="62">
        <v>2123.8000000000002</v>
      </c>
      <c r="G10" s="62">
        <v>6121.2</v>
      </c>
      <c r="H10" s="62">
        <v>2249.6</v>
      </c>
      <c r="I10" s="62">
        <v>25</v>
      </c>
      <c r="J10" s="61">
        <f t="shared" ref="J10:J11" si="0">SUM(F10:I10)</f>
        <v>10519.6</v>
      </c>
      <c r="K10" s="62">
        <f t="shared" ref="K10:K13" si="1">E10-J10</f>
        <v>63480.4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44" t="s">
        <v>108</v>
      </c>
      <c r="B11" s="44" t="s">
        <v>16</v>
      </c>
      <c r="C11" s="45" t="s">
        <v>100</v>
      </c>
      <c r="D11" s="83" t="s">
        <v>178</v>
      </c>
      <c r="E11" s="62">
        <v>30000</v>
      </c>
      <c r="F11" s="62">
        <v>861</v>
      </c>
      <c r="G11" s="62">
        <v>0</v>
      </c>
      <c r="H11" s="62">
        <v>912</v>
      </c>
      <c r="I11" s="62">
        <v>25</v>
      </c>
      <c r="J11" s="61">
        <f t="shared" si="0"/>
        <v>1798</v>
      </c>
      <c r="K11" s="62">
        <f t="shared" si="1"/>
        <v>28202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186</v>
      </c>
      <c r="B12" s="44" t="s">
        <v>187</v>
      </c>
      <c r="C12" s="45" t="s">
        <v>100</v>
      </c>
      <c r="D12" s="83" t="s">
        <v>179</v>
      </c>
      <c r="E12" s="62">
        <v>37500</v>
      </c>
      <c r="F12" s="63">
        <v>1076.25</v>
      </c>
      <c r="G12" s="63">
        <v>89.81</v>
      </c>
      <c r="H12" s="63">
        <v>1140</v>
      </c>
      <c r="I12" s="63">
        <v>25</v>
      </c>
      <c r="J12" s="61">
        <v>2331.06</v>
      </c>
      <c r="K12" s="62">
        <v>35168.94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185</v>
      </c>
      <c r="B13" s="44" t="s">
        <v>153</v>
      </c>
      <c r="C13" s="45" t="s">
        <v>100</v>
      </c>
      <c r="D13" s="83" t="s">
        <v>179</v>
      </c>
      <c r="E13" s="62">
        <v>60000</v>
      </c>
      <c r="F13" s="62">
        <v>1722</v>
      </c>
      <c r="G13" s="62">
        <v>3486.68</v>
      </c>
      <c r="H13" s="62">
        <v>1824</v>
      </c>
      <c r="I13" s="62">
        <v>25</v>
      </c>
      <c r="J13" s="61">
        <f t="shared" ref="J13" si="2">SUM(F13:I13)</f>
        <v>7057.68</v>
      </c>
      <c r="K13" s="62">
        <f t="shared" si="1"/>
        <v>52942.32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168</v>
      </c>
      <c r="B14" s="44" t="s">
        <v>16</v>
      </c>
      <c r="C14" s="45" t="s">
        <v>100</v>
      </c>
      <c r="D14" s="83" t="s">
        <v>179</v>
      </c>
      <c r="E14" s="62">
        <v>40000</v>
      </c>
      <c r="F14" s="61">
        <v>1148</v>
      </c>
      <c r="G14" s="61">
        <v>442.65</v>
      </c>
      <c r="H14" s="61">
        <v>1216</v>
      </c>
      <c r="I14" s="62">
        <v>25</v>
      </c>
      <c r="J14" s="61">
        <f>SUM(F14:I14)</f>
        <v>2831.65</v>
      </c>
      <c r="K14" s="62">
        <f>E14-J14</f>
        <v>37168.35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7" customFormat="1" x14ac:dyDescent="0.25">
      <c r="A15" s="56" t="s">
        <v>17</v>
      </c>
      <c r="B15" s="57">
        <v>8</v>
      </c>
      <c r="C15" s="58"/>
      <c r="D15" s="92"/>
      <c r="E15" s="65">
        <f t="shared" ref="E15:K15" si="3">SUM(E9:E14)</f>
        <v>481500</v>
      </c>
      <c r="F15" s="65">
        <f t="shared" si="3"/>
        <v>13819.05</v>
      </c>
      <c r="G15" s="65">
        <f t="shared" si="3"/>
        <v>55765.259999999995</v>
      </c>
      <c r="H15" s="65">
        <f t="shared" si="3"/>
        <v>12285.4</v>
      </c>
      <c r="I15" s="65">
        <f t="shared" si="3"/>
        <v>150</v>
      </c>
      <c r="J15" s="65">
        <f t="shared" si="3"/>
        <v>82019.709999999992</v>
      </c>
      <c r="K15" s="65">
        <f t="shared" si="3"/>
        <v>399480.29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s="32" customFormat="1" x14ac:dyDescent="0.25">
      <c r="A16" s="22"/>
      <c r="B16" s="22"/>
      <c r="C16" s="26"/>
      <c r="D16" s="91"/>
      <c r="E16" s="60"/>
      <c r="F16" s="60"/>
      <c r="G16" s="60"/>
      <c r="H16" s="60"/>
      <c r="I16" s="60"/>
      <c r="J16" s="60"/>
      <c r="K16" s="60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2" customFormat="1" x14ac:dyDescent="0.25">
      <c r="A17" s="22" t="s">
        <v>112</v>
      </c>
      <c r="B17" s="22"/>
      <c r="C17" s="26"/>
      <c r="D17" s="91"/>
      <c r="E17" s="60" t="s">
        <v>173</v>
      </c>
      <c r="F17" s="60"/>
      <c r="G17" s="60"/>
      <c r="H17" s="60"/>
      <c r="I17" s="60"/>
      <c r="J17" s="60"/>
      <c r="K17" s="60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18" t="s">
        <v>26</v>
      </c>
      <c r="B18" s="18" t="s">
        <v>27</v>
      </c>
      <c r="C18" s="27" t="s">
        <v>86</v>
      </c>
      <c r="D18" s="85" t="s">
        <v>178</v>
      </c>
      <c r="E18" s="66">
        <v>60000</v>
      </c>
      <c r="F18" s="67">
        <v>1722</v>
      </c>
      <c r="G18" s="66">
        <v>3486.68</v>
      </c>
      <c r="H18" s="66">
        <v>1824</v>
      </c>
      <c r="I18" s="66">
        <v>25</v>
      </c>
      <c r="J18" s="61">
        <f>SUM(F18:I18)</f>
        <v>7057.68</v>
      </c>
      <c r="K18" s="62">
        <f>E18-J18</f>
        <v>52942.32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8" t="s">
        <v>188</v>
      </c>
      <c r="B19" s="18" t="s">
        <v>16</v>
      </c>
      <c r="C19" s="27" t="s">
        <v>100</v>
      </c>
      <c r="D19" s="85" t="s">
        <v>178</v>
      </c>
      <c r="E19" s="66">
        <v>125000</v>
      </c>
      <c r="F19" s="67">
        <v>3587.5</v>
      </c>
      <c r="G19" s="66">
        <v>17985.990000000002</v>
      </c>
      <c r="H19" s="66">
        <v>3800</v>
      </c>
      <c r="I19" s="66">
        <v>25</v>
      </c>
      <c r="J19" s="61">
        <v>25398.49</v>
      </c>
      <c r="K19" s="62">
        <v>99601.51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25</v>
      </c>
      <c r="B20" s="18" t="s">
        <v>27</v>
      </c>
      <c r="C20" s="27" t="s">
        <v>86</v>
      </c>
      <c r="D20" s="85" t="s">
        <v>179</v>
      </c>
      <c r="E20" s="62">
        <v>32000</v>
      </c>
      <c r="F20" s="62">
        <v>918.4</v>
      </c>
      <c r="G20" s="62">
        <v>0</v>
      </c>
      <c r="H20" s="62">
        <v>972.8</v>
      </c>
      <c r="I20" s="62">
        <v>1502.72</v>
      </c>
      <c r="J20" s="61">
        <f t="shared" ref="J20" si="4">SUM(F20:I20)</f>
        <v>3393.92</v>
      </c>
      <c r="K20" s="62">
        <f t="shared" ref="K20" si="5">E20-J20</f>
        <v>28606.080000000002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6" t="s">
        <v>17</v>
      </c>
      <c r="B21" s="57">
        <v>3</v>
      </c>
      <c r="C21" s="58"/>
      <c r="D21" s="92"/>
      <c r="E21" s="65">
        <f t="shared" ref="E21:K21" si="6">SUM(E18:E20)</f>
        <v>217000</v>
      </c>
      <c r="F21" s="65">
        <f t="shared" si="6"/>
        <v>6227.9</v>
      </c>
      <c r="G21" s="65">
        <f t="shared" si="6"/>
        <v>21472.670000000002</v>
      </c>
      <c r="H21" s="65">
        <f t="shared" si="6"/>
        <v>6596.8</v>
      </c>
      <c r="I21" s="65">
        <f t="shared" si="6"/>
        <v>1552.72</v>
      </c>
      <c r="J21" s="65">
        <f t="shared" si="6"/>
        <v>35850.090000000004</v>
      </c>
      <c r="K21" s="65">
        <f t="shared" si="6"/>
        <v>181149.90999999997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3"/>
      <c r="E22" s="66"/>
      <c r="F22" s="66"/>
      <c r="G22" s="66"/>
      <c r="H22" s="66"/>
      <c r="I22" s="66"/>
      <c r="J22" s="66"/>
      <c r="K22" s="66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135</v>
      </c>
      <c r="B23" s="13"/>
      <c r="C23" s="14"/>
      <c r="D23" s="93"/>
      <c r="E23" s="66"/>
      <c r="F23" s="66"/>
      <c r="G23" s="66"/>
      <c r="H23" s="66"/>
      <c r="I23" s="66"/>
      <c r="J23" s="66"/>
      <c r="K23" s="66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167</v>
      </c>
      <c r="B24" s="13" t="s">
        <v>136</v>
      </c>
      <c r="C24" s="15" t="s">
        <v>89</v>
      </c>
      <c r="D24" s="84" t="s">
        <v>179</v>
      </c>
      <c r="E24" s="66">
        <v>110000</v>
      </c>
      <c r="F24" s="66">
        <v>3157</v>
      </c>
      <c r="G24" s="68">
        <v>13782.56</v>
      </c>
      <c r="H24" s="66">
        <v>3344</v>
      </c>
      <c r="I24" s="66">
        <v>2725.24</v>
      </c>
      <c r="J24" s="61">
        <f>+F24+G24+H24+I24</f>
        <v>23008.799999999996</v>
      </c>
      <c r="K24" s="62">
        <f>E24-J24</f>
        <v>86991.200000000012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5" t="s">
        <v>146</v>
      </c>
      <c r="B25" s="35" t="s">
        <v>147</v>
      </c>
      <c r="C25" s="35" t="s">
        <v>89</v>
      </c>
      <c r="D25" s="86" t="s">
        <v>179</v>
      </c>
      <c r="E25" s="69">
        <v>50000</v>
      </c>
      <c r="F25" s="63">
        <v>1435</v>
      </c>
      <c r="G25" s="63">
        <v>1854</v>
      </c>
      <c r="H25" s="63">
        <v>1520</v>
      </c>
      <c r="I25" s="63">
        <v>25</v>
      </c>
      <c r="J25" s="61">
        <f t="shared" ref="J25" si="7">SUM(F25:I25)</f>
        <v>4834</v>
      </c>
      <c r="K25" s="62">
        <f t="shared" ref="K25" si="8">E25-J25</f>
        <v>45166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7" customFormat="1" x14ac:dyDescent="0.25">
      <c r="A26" s="56" t="s">
        <v>17</v>
      </c>
      <c r="B26" s="57">
        <v>2</v>
      </c>
      <c r="C26" s="58"/>
      <c r="D26" s="92"/>
      <c r="E26" s="65">
        <f t="shared" ref="E26:K26" si="9">SUM(E24:E25)</f>
        <v>160000</v>
      </c>
      <c r="F26" s="65">
        <f>SUM(F24:F25)</f>
        <v>4592</v>
      </c>
      <c r="G26" s="65">
        <f>SUM(G24:G25)</f>
        <v>15636.56</v>
      </c>
      <c r="H26" s="65">
        <f t="shared" si="9"/>
        <v>4864</v>
      </c>
      <c r="I26" s="65">
        <f t="shared" si="9"/>
        <v>2750.24</v>
      </c>
      <c r="J26" s="65">
        <f t="shared" si="9"/>
        <v>27842.799999999996</v>
      </c>
      <c r="K26" s="65">
        <f t="shared" si="9"/>
        <v>132157.20000000001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35"/>
      <c r="B27" s="35"/>
      <c r="C27" s="35"/>
      <c r="D27" s="86"/>
      <c r="E27" s="69"/>
      <c r="F27" s="63"/>
      <c r="G27" s="63"/>
      <c r="H27" s="63"/>
      <c r="I27" s="63"/>
      <c r="J27" s="63"/>
      <c r="K27" s="69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2" customFormat="1" x14ac:dyDescent="0.25">
      <c r="A28" s="39" t="s">
        <v>114</v>
      </c>
      <c r="B28" s="22"/>
      <c r="C28" s="26"/>
      <c r="D28" s="91"/>
      <c r="E28" s="60"/>
      <c r="F28" s="60"/>
      <c r="G28" s="60"/>
      <c r="H28" s="60"/>
      <c r="I28" s="60"/>
      <c r="J28" s="60"/>
      <c r="K28" s="60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24" t="s">
        <v>92</v>
      </c>
      <c r="B29" s="24" t="s">
        <v>29</v>
      </c>
      <c r="C29" s="37" t="s">
        <v>89</v>
      </c>
      <c r="D29" s="87" t="s">
        <v>179</v>
      </c>
      <c r="E29" s="64">
        <v>55000</v>
      </c>
      <c r="F29" s="64">
        <v>1578.5</v>
      </c>
      <c r="G29" s="64">
        <v>2559.6799999999998</v>
      </c>
      <c r="H29" s="64">
        <v>1672</v>
      </c>
      <c r="I29" s="64">
        <v>25</v>
      </c>
      <c r="J29" s="61">
        <f t="shared" ref="J29:J31" si="10">SUM(F29:I29)</f>
        <v>5835.18</v>
      </c>
      <c r="K29" s="62">
        <f t="shared" ref="K29:K31" si="11">E29-J29</f>
        <v>49164.82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A30" s="24" t="s">
        <v>189</v>
      </c>
      <c r="B30" s="24" t="s">
        <v>16</v>
      </c>
      <c r="C30" s="37" t="s">
        <v>89</v>
      </c>
      <c r="D30" s="87" t="s">
        <v>178</v>
      </c>
      <c r="E30" s="64">
        <v>85000</v>
      </c>
      <c r="F30" s="64">
        <v>2439.5</v>
      </c>
      <c r="G30" s="64">
        <v>8576.99</v>
      </c>
      <c r="H30" s="64">
        <v>2584</v>
      </c>
      <c r="I30" s="64">
        <v>25</v>
      </c>
      <c r="J30" s="61">
        <v>13625.49</v>
      </c>
      <c r="K30" s="62">
        <v>71374.509999999995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24" t="s">
        <v>73</v>
      </c>
      <c r="B31" s="24" t="s">
        <v>157</v>
      </c>
      <c r="C31" s="37" t="s">
        <v>89</v>
      </c>
      <c r="D31" s="87" t="s">
        <v>178</v>
      </c>
      <c r="E31" s="64">
        <v>36000</v>
      </c>
      <c r="F31" s="64">
        <v>1033.2</v>
      </c>
      <c r="G31" s="64">
        <v>0</v>
      </c>
      <c r="H31" s="64">
        <v>1094.4000000000001</v>
      </c>
      <c r="I31" s="64">
        <v>25</v>
      </c>
      <c r="J31" s="61">
        <f t="shared" si="10"/>
        <v>2152.6000000000004</v>
      </c>
      <c r="K31" s="62">
        <f t="shared" si="11"/>
        <v>33847.4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7" customFormat="1" x14ac:dyDescent="0.25">
      <c r="A32" s="56" t="s">
        <v>17</v>
      </c>
      <c r="B32" s="57">
        <v>3</v>
      </c>
      <c r="C32" s="58"/>
      <c r="D32" s="92"/>
      <c r="E32" s="65">
        <f t="shared" ref="E32:K32" si="12">SUBTOTAL(9,E29:E31)</f>
        <v>176000</v>
      </c>
      <c r="F32" s="65">
        <f t="shared" si="12"/>
        <v>5051.2</v>
      </c>
      <c r="G32" s="65">
        <f t="shared" si="12"/>
        <v>11136.67</v>
      </c>
      <c r="H32" s="65">
        <f t="shared" si="12"/>
        <v>5350.4</v>
      </c>
      <c r="I32" s="65">
        <f t="shared" si="12"/>
        <v>75</v>
      </c>
      <c r="J32" s="65">
        <f t="shared" si="12"/>
        <v>21613.269999999997</v>
      </c>
      <c r="K32" s="65">
        <f t="shared" si="12"/>
        <v>154386.72999999998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7" customFormat="1" x14ac:dyDescent="0.25">
      <c r="D33" s="87"/>
      <c r="E33" s="64"/>
      <c r="F33" s="64"/>
      <c r="G33" s="64"/>
      <c r="H33" s="64"/>
      <c r="I33" s="64"/>
      <c r="J33" s="64"/>
      <c r="K33" s="6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2" customFormat="1" x14ac:dyDescent="0.25">
      <c r="A34" s="40" t="s">
        <v>137</v>
      </c>
      <c r="B34" s="22"/>
      <c r="C34" s="26"/>
      <c r="D34" s="91"/>
      <c r="E34" s="60"/>
      <c r="F34" s="60"/>
      <c r="G34" s="60"/>
      <c r="H34" s="60"/>
      <c r="I34" s="60"/>
      <c r="J34" s="60"/>
      <c r="K34" s="60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46" t="s">
        <v>22</v>
      </c>
      <c r="B35" s="44" t="s">
        <v>138</v>
      </c>
      <c r="C35" s="45" t="s">
        <v>100</v>
      </c>
      <c r="D35" s="83" t="s">
        <v>178</v>
      </c>
      <c r="E35" s="61">
        <v>26250</v>
      </c>
      <c r="F35" s="61">
        <v>753.38</v>
      </c>
      <c r="G35" s="61">
        <v>0</v>
      </c>
      <c r="H35" s="61">
        <v>798</v>
      </c>
      <c r="I35" s="61">
        <v>2952.95</v>
      </c>
      <c r="J35" s="61">
        <f t="shared" ref="J35:J39" si="13">SUM(F35:I35)</f>
        <v>4504.33</v>
      </c>
      <c r="K35" s="62">
        <f t="shared" ref="K35:K39" si="14">E35-J35</f>
        <v>21745.67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19</v>
      </c>
      <c r="B36" s="44" t="s">
        <v>158</v>
      </c>
      <c r="C36" s="45" t="s">
        <v>100</v>
      </c>
      <c r="D36" s="83" t="s">
        <v>178</v>
      </c>
      <c r="E36" s="61">
        <v>40000</v>
      </c>
      <c r="F36" s="61">
        <v>1148</v>
      </c>
      <c r="G36" s="61">
        <v>442.65</v>
      </c>
      <c r="H36" s="61">
        <v>1216</v>
      </c>
      <c r="I36" s="61">
        <v>280.2</v>
      </c>
      <c r="J36" s="61">
        <f t="shared" ref="J36" si="15">SUM(F36:I36)</f>
        <v>3086.85</v>
      </c>
      <c r="K36" s="62">
        <f t="shared" si="14"/>
        <v>36913.15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11" t="s">
        <v>148</v>
      </c>
      <c r="B37" s="11" t="s">
        <v>149</v>
      </c>
      <c r="C37" s="9" t="s">
        <v>100</v>
      </c>
      <c r="D37" s="88" t="s">
        <v>178</v>
      </c>
      <c r="E37" s="62">
        <v>41000</v>
      </c>
      <c r="F37" s="62">
        <v>1176.7</v>
      </c>
      <c r="G37" s="62">
        <v>381.27</v>
      </c>
      <c r="H37" s="62">
        <v>1246.4000000000001</v>
      </c>
      <c r="I37" s="62">
        <v>1375.12</v>
      </c>
      <c r="J37" s="61">
        <f t="shared" si="13"/>
        <v>4179.49</v>
      </c>
      <c r="K37" s="62">
        <f t="shared" si="14"/>
        <v>36820.51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190</v>
      </c>
      <c r="B38" s="11" t="s">
        <v>149</v>
      </c>
      <c r="C38" s="9" t="s">
        <v>100</v>
      </c>
      <c r="D38" s="88" t="s">
        <v>178</v>
      </c>
      <c r="E38" s="62">
        <v>41000</v>
      </c>
      <c r="F38" s="62">
        <v>1176.7</v>
      </c>
      <c r="G38" s="62">
        <v>583.79</v>
      </c>
      <c r="H38" s="62">
        <v>1246.4000000000001</v>
      </c>
      <c r="I38" s="62">
        <v>25</v>
      </c>
      <c r="J38" s="61">
        <v>3031.89</v>
      </c>
      <c r="K38" s="62">
        <v>37968.11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181</v>
      </c>
      <c r="B39" s="11" t="s">
        <v>174</v>
      </c>
      <c r="C39" s="9" t="s">
        <v>100</v>
      </c>
      <c r="D39" s="88" t="s">
        <v>179</v>
      </c>
      <c r="E39" s="62">
        <v>37000</v>
      </c>
      <c r="F39" s="62">
        <v>1061.9000000000001</v>
      </c>
      <c r="G39" s="62">
        <v>0</v>
      </c>
      <c r="H39" s="62">
        <v>1124.8</v>
      </c>
      <c r="I39" s="62">
        <v>1375.12</v>
      </c>
      <c r="J39" s="61">
        <f t="shared" si="13"/>
        <v>3561.8199999999997</v>
      </c>
      <c r="K39" s="62">
        <f t="shared" si="14"/>
        <v>33438.18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7" customFormat="1" x14ac:dyDescent="0.25">
      <c r="A40" s="56" t="s">
        <v>17</v>
      </c>
      <c r="B40" s="57">
        <v>5</v>
      </c>
      <c r="C40" s="58"/>
      <c r="D40" s="92"/>
      <c r="E40" s="65">
        <f t="shared" ref="E40:K40" si="16">SUM(E35:E39)</f>
        <v>185250</v>
      </c>
      <c r="F40" s="65">
        <f t="shared" si="16"/>
        <v>5316.68</v>
      </c>
      <c r="G40" s="65">
        <f t="shared" si="16"/>
        <v>1407.71</v>
      </c>
      <c r="H40" s="65">
        <f t="shared" si="16"/>
        <v>5631.6</v>
      </c>
      <c r="I40" s="65">
        <f t="shared" si="16"/>
        <v>6008.3899999999994</v>
      </c>
      <c r="J40" s="65">
        <f t="shared" si="16"/>
        <v>18364.379999999997</v>
      </c>
      <c r="K40" s="65">
        <f t="shared" si="16"/>
        <v>166885.62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2" customFormat="1" x14ac:dyDescent="0.25">
      <c r="A41" s="38"/>
      <c r="B41" s="22"/>
      <c r="C41" s="26"/>
      <c r="D41" s="91"/>
      <c r="E41" s="60"/>
      <c r="F41" s="60"/>
      <c r="G41" s="60"/>
      <c r="H41" s="60"/>
      <c r="I41" s="60"/>
      <c r="J41" s="60"/>
      <c r="K41" s="60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40" t="s">
        <v>139</v>
      </c>
      <c r="B42" s="22"/>
      <c r="C42" s="26"/>
      <c r="D42" s="91"/>
      <c r="E42" s="60"/>
      <c r="F42" s="60"/>
      <c r="G42" s="60"/>
      <c r="H42" s="60"/>
      <c r="I42" s="60"/>
      <c r="J42" s="60"/>
      <c r="K42" s="60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1" t="s">
        <v>140</v>
      </c>
      <c r="B43" s="11" t="s">
        <v>132</v>
      </c>
      <c r="C43" s="27" t="s">
        <v>86</v>
      </c>
      <c r="D43" s="84" t="s">
        <v>178</v>
      </c>
      <c r="E43" s="66">
        <v>45000</v>
      </c>
      <c r="F43" s="66">
        <v>1291.5</v>
      </c>
      <c r="G43" s="66">
        <v>945.81</v>
      </c>
      <c r="H43" s="66">
        <v>1368</v>
      </c>
      <c r="I43" s="66">
        <v>1375.12</v>
      </c>
      <c r="J43" s="61">
        <f t="shared" ref="J43" si="17">SUM(F43:I43)</f>
        <v>4980.43</v>
      </c>
      <c r="K43" s="62">
        <f t="shared" ref="K43" si="18">E43-J43</f>
        <v>40019.57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6" t="s">
        <v>17</v>
      </c>
      <c r="B44" s="57">
        <v>1</v>
      </c>
      <c r="C44" s="58"/>
      <c r="D44" s="92"/>
      <c r="E44" s="65">
        <f t="shared" ref="E44:K44" si="19">SUBTOTAL(9,E42:E43)</f>
        <v>45000</v>
      </c>
      <c r="F44" s="65">
        <f t="shared" si="19"/>
        <v>1291.5</v>
      </c>
      <c r="G44" s="65">
        <f t="shared" si="19"/>
        <v>945.81</v>
      </c>
      <c r="H44" s="65">
        <f t="shared" si="19"/>
        <v>1368</v>
      </c>
      <c r="I44" s="65">
        <f t="shared" si="19"/>
        <v>1375.12</v>
      </c>
      <c r="J44" s="65">
        <f t="shared" si="19"/>
        <v>4980.43</v>
      </c>
      <c r="K44" s="65">
        <f t="shared" si="19"/>
        <v>40019.57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91"/>
      <c r="E45" s="60"/>
      <c r="F45" s="60"/>
      <c r="G45" s="60"/>
      <c r="H45" s="60"/>
      <c r="I45" s="60"/>
      <c r="J45" s="60"/>
      <c r="K45" s="6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141</v>
      </c>
      <c r="B46" s="22"/>
      <c r="C46" s="26"/>
      <c r="D46" s="91"/>
      <c r="E46" s="60"/>
      <c r="F46" s="60"/>
      <c r="G46" s="60"/>
      <c r="H46" s="60"/>
      <c r="I46" s="60"/>
      <c r="J46" s="60"/>
      <c r="K46" s="60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8" t="s">
        <v>18</v>
      </c>
      <c r="B47" s="18" t="s">
        <v>172</v>
      </c>
      <c r="C47" s="109" t="s">
        <v>86</v>
      </c>
      <c r="D47" s="89" t="s">
        <v>178</v>
      </c>
      <c r="E47" s="63">
        <v>145000</v>
      </c>
      <c r="F47" s="63">
        <v>4161.5</v>
      </c>
      <c r="G47" s="63">
        <v>22690.49</v>
      </c>
      <c r="H47" s="63">
        <v>4408</v>
      </c>
      <c r="I47" s="63">
        <v>3685</v>
      </c>
      <c r="J47" s="61">
        <f>+F47+G47+H47+I47</f>
        <v>34944.990000000005</v>
      </c>
      <c r="K47" s="62">
        <f t="shared" ref="K47:K49" si="20">E47-J47</f>
        <v>110055.01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18" t="s">
        <v>191</v>
      </c>
      <c r="B48" s="18" t="s">
        <v>16</v>
      </c>
      <c r="C48" s="109" t="s">
        <v>89</v>
      </c>
      <c r="D48" s="89" t="s">
        <v>178</v>
      </c>
      <c r="E48" s="63">
        <v>145000</v>
      </c>
      <c r="F48" s="63">
        <v>4161.5</v>
      </c>
      <c r="G48" s="63">
        <v>22690.49</v>
      </c>
      <c r="H48" s="63">
        <v>4408</v>
      </c>
      <c r="I48" s="63">
        <v>25</v>
      </c>
      <c r="J48" s="61">
        <v>31284.99</v>
      </c>
      <c r="K48" s="62">
        <v>113715.01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24" t="s">
        <v>97</v>
      </c>
      <c r="B49" s="24" t="s">
        <v>45</v>
      </c>
      <c r="C49" s="37" t="s">
        <v>89</v>
      </c>
      <c r="D49" s="87" t="s">
        <v>179</v>
      </c>
      <c r="E49" s="64">
        <v>67000</v>
      </c>
      <c r="F49" s="64">
        <v>1922.9</v>
      </c>
      <c r="G49" s="64">
        <v>4803.9399999999996</v>
      </c>
      <c r="H49" s="64">
        <v>2036.8</v>
      </c>
      <c r="I49" s="64">
        <v>25</v>
      </c>
      <c r="J49" s="61">
        <f t="shared" ref="J49" si="21">SUM(F49:I49)</f>
        <v>8788.64</v>
      </c>
      <c r="K49" s="62">
        <f t="shared" si="20"/>
        <v>58211.360000000001</v>
      </c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7" customFormat="1" x14ac:dyDescent="0.25">
      <c r="A50" s="56" t="s">
        <v>17</v>
      </c>
      <c r="B50" s="57">
        <v>3</v>
      </c>
      <c r="C50" s="58"/>
      <c r="D50" s="92"/>
      <c r="E50" s="65">
        <f t="shared" ref="E50:K50" si="22">SUBTOTAL(9,E47:E49)</f>
        <v>357000</v>
      </c>
      <c r="F50" s="65">
        <f t="shared" si="22"/>
        <v>10245.9</v>
      </c>
      <c r="G50" s="65">
        <f t="shared" si="22"/>
        <v>50184.920000000006</v>
      </c>
      <c r="H50" s="65">
        <f t="shared" si="22"/>
        <v>10852.8</v>
      </c>
      <c r="I50" s="65">
        <f t="shared" si="22"/>
        <v>3735</v>
      </c>
      <c r="J50" s="65">
        <f t="shared" si="22"/>
        <v>75018.62000000001</v>
      </c>
      <c r="K50" s="65">
        <f t="shared" si="22"/>
        <v>281981.38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s="32" customFormat="1" x14ac:dyDescent="0.25">
      <c r="A51" s="38"/>
      <c r="B51" s="22"/>
      <c r="C51" s="26"/>
      <c r="D51" s="91"/>
      <c r="E51" s="60"/>
      <c r="F51" s="60"/>
      <c r="G51" s="60"/>
      <c r="H51" s="60"/>
      <c r="I51" s="60"/>
      <c r="J51" s="60"/>
      <c r="K51" s="60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38"/>
      <c r="B52" s="22"/>
      <c r="C52" s="26"/>
      <c r="D52" s="91"/>
      <c r="E52" s="60"/>
      <c r="F52" s="60"/>
      <c r="G52" s="60"/>
      <c r="H52" s="60"/>
      <c r="I52" s="60"/>
      <c r="J52" s="60"/>
      <c r="K52" s="60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40" t="s">
        <v>113</v>
      </c>
      <c r="B53" s="22"/>
      <c r="C53" s="26"/>
      <c r="D53" s="91"/>
      <c r="E53" s="60"/>
      <c r="F53" s="60"/>
      <c r="G53" s="60"/>
      <c r="H53" s="60"/>
      <c r="I53" s="60"/>
      <c r="J53" s="60"/>
      <c r="K53" s="60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10" t="s">
        <v>142</v>
      </c>
      <c r="B54" s="13" t="s">
        <v>98</v>
      </c>
      <c r="C54" s="37" t="s">
        <v>89</v>
      </c>
      <c r="D54" s="87" t="s">
        <v>178</v>
      </c>
      <c r="E54" s="64">
        <v>55000</v>
      </c>
      <c r="F54" s="64">
        <v>1578.5</v>
      </c>
      <c r="G54" s="64">
        <v>2559.6799999999998</v>
      </c>
      <c r="H54" s="64">
        <v>1672</v>
      </c>
      <c r="I54" s="64">
        <v>1385</v>
      </c>
      <c r="J54" s="61">
        <f t="shared" ref="J54" si="23">SUM(F54:I54)</f>
        <v>7195.18</v>
      </c>
      <c r="K54" s="62">
        <f t="shared" ref="K54:K60" si="24">E54-J54</f>
        <v>47804.82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1" t="s">
        <v>69</v>
      </c>
      <c r="B55" s="11" t="s">
        <v>53</v>
      </c>
      <c r="C55" s="20" t="s">
        <v>86</v>
      </c>
      <c r="D55" s="87" t="s">
        <v>179</v>
      </c>
      <c r="E55" s="64">
        <v>55000</v>
      </c>
      <c r="F55" s="64">
        <v>1578.5</v>
      </c>
      <c r="G55" s="64">
        <v>2559.6799999999998</v>
      </c>
      <c r="H55" s="64">
        <v>1672</v>
      </c>
      <c r="I55" s="64">
        <v>1667.8</v>
      </c>
      <c r="J55" s="61">
        <f t="shared" ref="J55:J60" si="25">SUM(F55:I55)</f>
        <v>7477.9800000000005</v>
      </c>
      <c r="K55" s="62">
        <f t="shared" si="24"/>
        <v>47522.02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0" t="s">
        <v>70</v>
      </c>
      <c r="B56" s="18" t="s">
        <v>54</v>
      </c>
      <c r="C56" s="20" t="s">
        <v>152</v>
      </c>
      <c r="D56" s="87" t="s">
        <v>179</v>
      </c>
      <c r="E56" s="64">
        <v>22599.26</v>
      </c>
      <c r="F56" s="64">
        <v>648.6</v>
      </c>
      <c r="G56" s="64">
        <v>0</v>
      </c>
      <c r="H56" s="64">
        <v>687.02</v>
      </c>
      <c r="I56" s="64">
        <v>152.6</v>
      </c>
      <c r="J56" s="61">
        <f t="shared" si="25"/>
        <v>1488.2199999999998</v>
      </c>
      <c r="K56" s="62">
        <f t="shared" si="24"/>
        <v>21111.039999999997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71</v>
      </c>
      <c r="B57" s="18" t="s">
        <v>156</v>
      </c>
      <c r="C57" s="20" t="s">
        <v>89</v>
      </c>
      <c r="D57" s="87" t="s">
        <v>179</v>
      </c>
      <c r="E57" s="64">
        <v>32000</v>
      </c>
      <c r="F57" s="64">
        <v>918.4</v>
      </c>
      <c r="G57" s="64">
        <v>0</v>
      </c>
      <c r="H57" s="64">
        <v>972.8</v>
      </c>
      <c r="I57" s="64">
        <v>25</v>
      </c>
      <c r="J57" s="61">
        <f t="shared" si="25"/>
        <v>1916.1999999999998</v>
      </c>
      <c r="K57" s="62">
        <f t="shared" si="24"/>
        <v>30083.8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0" t="s">
        <v>72</v>
      </c>
      <c r="B58" s="18" t="s">
        <v>143</v>
      </c>
      <c r="C58" s="20" t="s">
        <v>86</v>
      </c>
      <c r="D58" s="87" t="s">
        <v>179</v>
      </c>
      <c r="E58" s="64">
        <v>55000</v>
      </c>
      <c r="F58" s="64">
        <v>1578.5</v>
      </c>
      <c r="G58" s="64">
        <v>2559.6799999999998</v>
      </c>
      <c r="H58" s="64">
        <v>1672</v>
      </c>
      <c r="I58" s="64">
        <v>668.6</v>
      </c>
      <c r="J58" s="61">
        <f t="shared" si="25"/>
        <v>6478.7800000000007</v>
      </c>
      <c r="K58" s="62">
        <f t="shared" si="24"/>
        <v>48521.22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10" t="s">
        <v>192</v>
      </c>
      <c r="B59" s="18" t="s">
        <v>16</v>
      </c>
      <c r="C59" s="20" t="s">
        <v>89</v>
      </c>
      <c r="D59" s="87" t="s">
        <v>179</v>
      </c>
      <c r="E59" s="64">
        <v>60000</v>
      </c>
      <c r="F59" s="64">
        <v>1722</v>
      </c>
      <c r="G59" s="64">
        <v>3486.68</v>
      </c>
      <c r="H59" s="64">
        <v>1824</v>
      </c>
      <c r="I59" s="64">
        <v>25</v>
      </c>
      <c r="J59" s="61">
        <f t="shared" si="25"/>
        <v>7057.68</v>
      </c>
      <c r="K59" s="62">
        <f t="shared" si="24"/>
        <v>52942.32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7" customFormat="1" x14ac:dyDescent="0.25">
      <c r="A60" s="12" t="s">
        <v>75</v>
      </c>
      <c r="B60" s="12" t="s">
        <v>171</v>
      </c>
      <c r="C60" s="37" t="s">
        <v>89</v>
      </c>
      <c r="D60" s="87" t="s">
        <v>179</v>
      </c>
      <c r="E60" s="64">
        <v>45000</v>
      </c>
      <c r="F60" s="64">
        <v>1291.5</v>
      </c>
      <c r="G60" s="64">
        <v>945.81</v>
      </c>
      <c r="H60" s="64">
        <v>1368</v>
      </c>
      <c r="I60" s="64">
        <v>1375.12</v>
      </c>
      <c r="J60" s="61">
        <f t="shared" si="25"/>
        <v>4980.43</v>
      </c>
      <c r="K60" s="62">
        <f t="shared" si="24"/>
        <v>40019.57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s="37" customFormat="1" x14ac:dyDescent="0.25">
      <c r="A61" s="56" t="s">
        <v>17</v>
      </c>
      <c r="B61" s="57">
        <v>7</v>
      </c>
      <c r="C61" s="58"/>
      <c r="D61" s="92"/>
      <c r="E61" s="65">
        <f t="shared" ref="E61:K61" si="26">SUBTOTAL(9,E54:E60)</f>
        <v>324599.26</v>
      </c>
      <c r="F61" s="65">
        <f t="shared" si="26"/>
        <v>9316</v>
      </c>
      <c r="G61" s="65">
        <f t="shared" si="26"/>
        <v>12111.529999999999</v>
      </c>
      <c r="H61" s="65">
        <f t="shared" si="26"/>
        <v>9867.82</v>
      </c>
      <c r="I61" s="65">
        <f t="shared" si="26"/>
        <v>5299.12</v>
      </c>
      <c r="J61" s="65">
        <f t="shared" si="26"/>
        <v>36594.47</v>
      </c>
      <c r="K61" s="65">
        <f t="shared" si="26"/>
        <v>288004.78999999998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s="32" customFormat="1" x14ac:dyDescent="0.25">
      <c r="A62" s="22"/>
      <c r="B62" s="49"/>
      <c r="C62" s="26" t="s">
        <v>180</v>
      </c>
      <c r="D62" s="91"/>
      <c r="E62" s="60"/>
      <c r="F62" s="60"/>
      <c r="G62" s="60"/>
      <c r="H62" s="60"/>
      <c r="I62" s="60"/>
      <c r="J62" s="60"/>
      <c r="K62" s="60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40" t="s">
        <v>111</v>
      </c>
      <c r="B63" s="22"/>
      <c r="C63" s="26"/>
      <c r="D63" s="91"/>
      <c r="E63" s="60"/>
      <c r="F63" s="60"/>
      <c r="G63" s="60"/>
      <c r="H63" s="60"/>
      <c r="I63" s="60"/>
      <c r="J63" s="60"/>
      <c r="K63" s="60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7" customFormat="1" x14ac:dyDescent="0.25">
      <c r="A64" s="18" t="s">
        <v>96</v>
      </c>
      <c r="B64" s="18" t="s">
        <v>170</v>
      </c>
      <c r="C64" s="20" t="s">
        <v>88</v>
      </c>
      <c r="D64" s="87" t="s">
        <v>179</v>
      </c>
      <c r="E64" s="63">
        <v>54000</v>
      </c>
      <c r="F64" s="63">
        <v>1549.8</v>
      </c>
      <c r="G64" s="69">
        <v>2418.54</v>
      </c>
      <c r="H64" s="63">
        <v>1641.6</v>
      </c>
      <c r="I64" s="63">
        <v>25</v>
      </c>
      <c r="J64" s="61">
        <f t="shared" ref="J64" si="27">SUM(F64:I64)</f>
        <v>5634.9400000000005</v>
      </c>
      <c r="K64" s="62">
        <f t="shared" ref="K64" si="28">E64-J64</f>
        <v>48365.06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7" customFormat="1" x14ac:dyDescent="0.25">
      <c r="A65" s="56" t="s">
        <v>17</v>
      </c>
      <c r="B65" s="57">
        <v>1</v>
      </c>
      <c r="C65" s="58"/>
      <c r="D65" s="92"/>
      <c r="E65" s="65">
        <f t="shared" ref="E65:K65" si="29">SUM(E64:E64)</f>
        <v>54000</v>
      </c>
      <c r="F65" s="65">
        <f t="shared" si="29"/>
        <v>1549.8</v>
      </c>
      <c r="G65" s="65">
        <f t="shared" si="29"/>
        <v>2418.54</v>
      </c>
      <c r="H65" s="65">
        <f t="shared" si="29"/>
        <v>1641.6</v>
      </c>
      <c r="I65" s="65">
        <f t="shared" si="29"/>
        <v>25</v>
      </c>
      <c r="J65" s="65">
        <f t="shared" si="29"/>
        <v>5634.9400000000005</v>
      </c>
      <c r="K65" s="65">
        <f t="shared" si="29"/>
        <v>48365.06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s="32" customFormat="1" x14ac:dyDescent="0.25">
      <c r="A66" s="38"/>
      <c r="B66" s="22"/>
      <c r="C66" s="26"/>
      <c r="D66" s="91"/>
      <c r="E66" s="60"/>
      <c r="F66" s="60"/>
      <c r="G66" s="60"/>
      <c r="H66" s="60"/>
      <c r="I66" s="60"/>
      <c r="J66" s="60"/>
      <c r="K66" s="60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2" customFormat="1" x14ac:dyDescent="0.25">
      <c r="A67" s="40" t="s">
        <v>110</v>
      </c>
      <c r="B67" s="22"/>
      <c r="C67" s="26"/>
      <c r="D67" s="91"/>
      <c r="E67" s="60"/>
      <c r="F67" s="60"/>
      <c r="G67" s="60"/>
      <c r="H67" s="60"/>
      <c r="I67" s="60"/>
      <c r="J67" s="60"/>
      <c r="K67" s="60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2" customFormat="1" x14ac:dyDescent="0.25">
      <c r="A68" s="18" t="s">
        <v>43</v>
      </c>
      <c r="B68" s="18" t="s">
        <v>103</v>
      </c>
      <c r="C68" s="110" t="s">
        <v>88</v>
      </c>
      <c r="D68" s="93" t="s">
        <v>179</v>
      </c>
      <c r="E68" s="66">
        <v>73500</v>
      </c>
      <c r="F68" s="70">
        <v>2109.4499999999998</v>
      </c>
      <c r="G68" s="66">
        <v>6027.11</v>
      </c>
      <c r="H68" s="66">
        <v>2234.4</v>
      </c>
      <c r="I68" s="66">
        <v>280.2</v>
      </c>
      <c r="J68" s="61">
        <f>SUM(F68:I68)</f>
        <v>10651.16</v>
      </c>
      <c r="K68" s="62">
        <f>E68-J68</f>
        <v>62848.84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7" customFormat="1" x14ac:dyDescent="0.25">
      <c r="A69" s="13" t="s">
        <v>80</v>
      </c>
      <c r="B69" s="18" t="s">
        <v>133</v>
      </c>
      <c r="C69" s="15" t="s">
        <v>89</v>
      </c>
      <c r="D69" s="84" t="s">
        <v>179</v>
      </c>
      <c r="E69" s="62">
        <v>35000</v>
      </c>
      <c r="F69" s="62">
        <v>1004.5</v>
      </c>
      <c r="G69" s="62">
        <v>0</v>
      </c>
      <c r="H69" s="62">
        <v>1064</v>
      </c>
      <c r="I69" s="62">
        <v>25</v>
      </c>
      <c r="J69" s="61">
        <f t="shared" ref="J69" si="30">SUM(F69:I69)</f>
        <v>2093.5</v>
      </c>
      <c r="K69" s="62">
        <f t="shared" ref="K69" si="31">E69-J69</f>
        <v>32906.5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s="32" customFormat="1" x14ac:dyDescent="0.25">
      <c r="A70" s="13" t="s">
        <v>35</v>
      </c>
      <c r="B70" s="13" t="s">
        <v>46</v>
      </c>
      <c r="C70" s="14" t="s">
        <v>89</v>
      </c>
      <c r="D70" s="93" t="s">
        <v>179</v>
      </c>
      <c r="E70" s="66">
        <v>20000</v>
      </c>
      <c r="F70" s="70">
        <v>574</v>
      </c>
      <c r="G70" s="66">
        <v>0</v>
      </c>
      <c r="H70" s="66">
        <v>608</v>
      </c>
      <c r="I70" s="66">
        <v>1375.12</v>
      </c>
      <c r="J70" s="61">
        <f>SUM(F70:I70)</f>
        <v>2557.12</v>
      </c>
      <c r="K70" s="62">
        <f>E70-J70</f>
        <v>17442.88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3" t="s">
        <v>37</v>
      </c>
      <c r="B71" s="13" t="s">
        <v>47</v>
      </c>
      <c r="C71" s="14" t="s">
        <v>89</v>
      </c>
      <c r="D71" s="93" t="s">
        <v>179</v>
      </c>
      <c r="E71" s="66">
        <v>17600</v>
      </c>
      <c r="F71" s="71">
        <v>505.12</v>
      </c>
      <c r="G71" s="66">
        <v>0</v>
      </c>
      <c r="H71" s="62">
        <v>535.04</v>
      </c>
      <c r="I71" s="66">
        <v>152.6</v>
      </c>
      <c r="J71" s="61">
        <f>SUM(F71:I71)</f>
        <v>1192.7599999999998</v>
      </c>
      <c r="K71" s="62">
        <f>E71-J71</f>
        <v>16407.240000000002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8" t="s">
        <v>38</v>
      </c>
      <c r="B72" s="18" t="s">
        <v>46</v>
      </c>
      <c r="C72" s="110" t="s">
        <v>88</v>
      </c>
      <c r="D72" s="111" t="s">
        <v>179</v>
      </c>
      <c r="E72" s="66">
        <v>20000</v>
      </c>
      <c r="F72" s="70">
        <v>574</v>
      </c>
      <c r="G72" s="66">
        <v>0</v>
      </c>
      <c r="H72" s="66">
        <v>608</v>
      </c>
      <c r="I72" s="66">
        <v>25</v>
      </c>
      <c r="J72" s="61">
        <f t="shared" ref="J72" si="32">SUM(F72:I72)</f>
        <v>1207</v>
      </c>
      <c r="K72" s="62">
        <f t="shared" ref="K72" si="33">E72-J72</f>
        <v>18793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2" customFormat="1" x14ac:dyDescent="0.25">
      <c r="A73" s="13" t="s">
        <v>39</v>
      </c>
      <c r="B73" s="13" t="s">
        <v>46</v>
      </c>
      <c r="C73" s="15" t="s">
        <v>89</v>
      </c>
      <c r="D73" s="84" t="s">
        <v>178</v>
      </c>
      <c r="E73" s="66">
        <v>20000</v>
      </c>
      <c r="F73" s="70">
        <v>574</v>
      </c>
      <c r="G73" s="66">
        <v>0</v>
      </c>
      <c r="H73" s="66">
        <v>608</v>
      </c>
      <c r="I73" s="66">
        <v>25</v>
      </c>
      <c r="J73" s="61">
        <f>SUM(F73:I73)</f>
        <v>1207</v>
      </c>
      <c r="K73" s="62">
        <f>E73-J73</f>
        <v>18793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7" customFormat="1" x14ac:dyDescent="0.25">
      <c r="A74" s="13" t="s">
        <v>90</v>
      </c>
      <c r="B74" s="13" t="s">
        <v>46</v>
      </c>
      <c r="C74" s="15" t="s">
        <v>89</v>
      </c>
      <c r="D74" s="84" t="s">
        <v>179</v>
      </c>
      <c r="E74" s="62">
        <v>23000</v>
      </c>
      <c r="F74" s="62">
        <v>660.1</v>
      </c>
      <c r="G74" s="62">
        <v>0</v>
      </c>
      <c r="H74" s="62">
        <v>699.2</v>
      </c>
      <c r="I74" s="62">
        <v>25</v>
      </c>
      <c r="J74" s="61">
        <f t="shared" ref="J74" si="34">SUM(F74:I74)</f>
        <v>1384.3000000000002</v>
      </c>
      <c r="K74" s="62">
        <f t="shared" ref="K74" si="35">E74-J74</f>
        <v>21615.7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7" customFormat="1" x14ac:dyDescent="0.25">
      <c r="A75" s="56" t="s">
        <v>17</v>
      </c>
      <c r="B75" s="57">
        <v>7</v>
      </c>
      <c r="C75" s="58"/>
      <c r="D75" s="92"/>
      <c r="E75" s="65">
        <f t="shared" ref="E75:K75" si="36">SUBTOTAL(9,E68:E74)</f>
        <v>209100</v>
      </c>
      <c r="F75" s="65">
        <f t="shared" si="36"/>
        <v>6001.17</v>
      </c>
      <c r="G75" s="65">
        <f t="shared" si="36"/>
        <v>6027.11</v>
      </c>
      <c r="H75" s="65">
        <f t="shared" si="36"/>
        <v>6356.64</v>
      </c>
      <c r="I75" s="65">
        <f t="shared" si="36"/>
        <v>1907.9199999999998</v>
      </c>
      <c r="J75" s="65">
        <f t="shared" si="36"/>
        <v>20292.839999999997</v>
      </c>
      <c r="K75" s="65">
        <f t="shared" si="36"/>
        <v>188807.16000000003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s="32" customFormat="1" x14ac:dyDescent="0.25">
      <c r="A76" s="38"/>
      <c r="B76" s="22"/>
      <c r="C76" s="26"/>
      <c r="D76" s="91"/>
      <c r="E76" s="60"/>
      <c r="F76" s="60"/>
      <c r="G76" s="60"/>
      <c r="H76" s="60"/>
      <c r="I76" s="60"/>
      <c r="J76" s="60"/>
      <c r="K76" s="60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2" customFormat="1" x14ac:dyDescent="0.25">
      <c r="A77" s="40" t="s">
        <v>115</v>
      </c>
      <c r="B77" s="22"/>
      <c r="C77" s="26"/>
      <c r="D77" s="91"/>
      <c r="E77" s="60"/>
      <c r="F77" s="60"/>
      <c r="G77" s="60"/>
      <c r="H77" s="60"/>
      <c r="I77" s="60"/>
      <c r="J77" s="60"/>
      <c r="K77" s="60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13" t="s">
        <v>42</v>
      </c>
      <c r="B78" s="13" t="s">
        <v>48</v>
      </c>
      <c r="C78" s="15" t="s">
        <v>89</v>
      </c>
      <c r="D78" s="84" t="s">
        <v>178</v>
      </c>
      <c r="E78" s="66">
        <v>17600</v>
      </c>
      <c r="F78" s="66">
        <v>505.12</v>
      </c>
      <c r="G78" s="66">
        <v>0</v>
      </c>
      <c r="H78" s="66">
        <v>535.04</v>
      </c>
      <c r="I78" s="66">
        <v>1375.12</v>
      </c>
      <c r="J78" s="61">
        <f t="shared" ref="J78" si="37">SUM(F78:I78)</f>
        <v>2415.2799999999997</v>
      </c>
      <c r="K78" s="62">
        <f t="shared" ref="K78" si="38">E78-J78</f>
        <v>15184.720000000001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11" t="s">
        <v>24</v>
      </c>
      <c r="B79" s="11" t="s">
        <v>128</v>
      </c>
      <c r="C79" s="25" t="s">
        <v>152</v>
      </c>
      <c r="D79" s="94" t="s">
        <v>178</v>
      </c>
      <c r="E79" s="72">
        <v>24596</v>
      </c>
      <c r="F79" s="72">
        <v>705.91</v>
      </c>
      <c r="G79" s="72">
        <v>0</v>
      </c>
      <c r="H79" s="72">
        <v>747.72</v>
      </c>
      <c r="I79" s="72">
        <v>25</v>
      </c>
      <c r="J79" s="61">
        <f t="shared" ref="J79:J81" si="39">SUM(F79:I79)</f>
        <v>1478.63</v>
      </c>
      <c r="K79" s="62">
        <f t="shared" ref="K79:K81" si="40">E79-J79</f>
        <v>23117.37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13" t="s">
        <v>44</v>
      </c>
      <c r="B80" s="13" t="s">
        <v>49</v>
      </c>
      <c r="C80" s="16" t="s">
        <v>89</v>
      </c>
      <c r="D80" s="95" t="s">
        <v>178</v>
      </c>
      <c r="E80" s="62">
        <v>22000</v>
      </c>
      <c r="F80" s="62">
        <v>631.4</v>
      </c>
      <c r="G80" s="66">
        <v>0</v>
      </c>
      <c r="H80" s="62">
        <v>668.8</v>
      </c>
      <c r="I80" s="62">
        <v>25</v>
      </c>
      <c r="J80" s="61">
        <f t="shared" si="39"/>
        <v>1325.1999999999998</v>
      </c>
      <c r="K80" s="62">
        <f t="shared" si="40"/>
        <v>20674.8</v>
      </c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7" customFormat="1" x14ac:dyDescent="0.25">
      <c r="A81" s="7" t="s">
        <v>20</v>
      </c>
      <c r="B81" s="2" t="s">
        <v>21</v>
      </c>
      <c r="C81" s="37" t="s">
        <v>152</v>
      </c>
      <c r="D81" s="87" t="s">
        <v>179</v>
      </c>
      <c r="E81" s="64">
        <v>10000</v>
      </c>
      <c r="F81" s="64">
        <v>287</v>
      </c>
      <c r="G81" s="64">
        <v>0</v>
      </c>
      <c r="H81" s="64">
        <v>304</v>
      </c>
      <c r="I81" s="64">
        <v>25</v>
      </c>
      <c r="J81" s="61">
        <f t="shared" si="39"/>
        <v>616</v>
      </c>
      <c r="K81" s="62">
        <f t="shared" si="40"/>
        <v>9384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37" customFormat="1" x14ac:dyDescent="0.25">
      <c r="A82" s="56" t="s">
        <v>17</v>
      </c>
      <c r="B82" s="57">
        <v>4</v>
      </c>
      <c r="C82" s="58"/>
      <c r="D82" s="92"/>
      <c r="E82" s="65">
        <f>SUBTOTAL(9,E78:E81)</f>
        <v>74196</v>
      </c>
      <c r="F82" s="65">
        <f t="shared" ref="F82:K82" si="41">SUBTOTAL(9,F78:F81)</f>
        <v>2129.4299999999998</v>
      </c>
      <c r="G82" s="65">
        <f t="shared" si="41"/>
        <v>0</v>
      </c>
      <c r="H82" s="65">
        <f t="shared" si="41"/>
        <v>2255.56</v>
      </c>
      <c r="I82" s="65">
        <f t="shared" si="41"/>
        <v>1450.12</v>
      </c>
      <c r="J82" s="65">
        <f t="shared" si="41"/>
        <v>5835.11</v>
      </c>
      <c r="K82" s="65">
        <f t="shared" si="41"/>
        <v>68360.89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s="32" customFormat="1" x14ac:dyDescent="0.25">
      <c r="B83" s="22"/>
      <c r="C83" s="26"/>
      <c r="D83" s="91"/>
      <c r="E83" s="60"/>
      <c r="F83" s="60"/>
      <c r="G83" s="60"/>
      <c r="H83" s="60"/>
      <c r="I83" s="60"/>
      <c r="J83" s="60"/>
      <c r="K83" s="60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40" t="s">
        <v>169</v>
      </c>
      <c r="B84" s="22"/>
      <c r="C84" s="26"/>
      <c r="D84" s="91"/>
      <c r="E84" s="60"/>
      <c r="F84" s="60"/>
      <c r="G84" s="60"/>
      <c r="H84" s="60"/>
      <c r="I84" s="60"/>
      <c r="J84" s="60"/>
      <c r="K84" s="60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41</v>
      </c>
      <c r="B85" s="13" t="s">
        <v>129</v>
      </c>
      <c r="C85" s="15" t="s">
        <v>89</v>
      </c>
      <c r="D85" s="84" t="s">
        <v>178</v>
      </c>
      <c r="E85" s="66">
        <v>25200</v>
      </c>
      <c r="F85" s="66">
        <v>723.24</v>
      </c>
      <c r="G85" s="66">
        <v>0</v>
      </c>
      <c r="H85" s="66">
        <v>766.08</v>
      </c>
      <c r="I85" s="70">
        <v>25</v>
      </c>
      <c r="J85" s="61">
        <f t="shared" ref="J85" si="42">SUM(F85:I85)</f>
        <v>1514.3200000000002</v>
      </c>
      <c r="K85" s="62">
        <f t="shared" ref="K85" si="43">E85-J85</f>
        <v>23685.68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37" t="s">
        <v>13</v>
      </c>
      <c r="B86" s="24" t="s">
        <v>129</v>
      </c>
      <c r="C86" s="37" t="s">
        <v>89</v>
      </c>
      <c r="D86" s="87" t="s">
        <v>178</v>
      </c>
      <c r="E86" s="64">
        <v>31500</v>
      </c>
      <c r="F86" s="64">
        <v>904.05</v>
      </c>
      <c r="G86" s="64">
        <v>0</v>
      </c>
      <c r="H86" s="64">
        <v>957.6</v>
      </c>
      <c r="I86" s="64">
        <v>25</v>
      </c>
      <c r="J86" s="61">
        <f t="shared" ref="J86:J90" si="44">SUM(F86:I86)</f>
        <v>1886.65</v>
      </c>
      <c r="K86" s="62">
        <f t="shared" ref="K86:K90" si="45">E86-J86</f>
        <v>29613.35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13" t="s">
        <v>106</v>
      </c>
      <c r="B87" s="13" t="s">
        <v>14</v>
      </c>
      <c r="C87" s="27" t="s">
        <v>89</v>
      </c>
      <c r="D87" s="85" t="s">
        <v>178</v>
      </c>
      <c r="E87" s="62">
        <v>25200</v>
      </c>
      <c r="F87" s="62">
        <v>723.24</v>
      </c>
      <c r="G87" s="64">
        <v>0</v>
      </c>
      <c r="H87" s="62">
        <v>766.08</v>
      </c>
      <c r="I87" s="62">
        <v>25</v>
      </c>
      <c r="J87" s="61">
        <f t="shared" si="44"/>
        <v>1514.3200000000002</v>
      </c>
      <c r="K87" s="62">
        <f t="shared" si="45"/>
        <v>23685.68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107</v>
      </c>
      <c r="B88" s="13" t="s">
        <v>14</v>
      </c>
      <c r="C88" s="27" t="s">
        <v>89</v>
      </c>
      <c r="D88" s="85" t="s">
        <v>178</v>
      </c>
      <c r="E88" s="62">
        <v>25200</v>
      </c>
      <c r="F88" s="62">
        <v>723.24</v>
      </c>
      <c r="G88" s="64">
        <v>0</v>
      </c>
      <c r="H88" s="62">
        <v>766.08</v>
      </c>
      <c r="I88" s="62">
        <v>25</v>
      </c>
      <c r="J88" s="61">
        <f t="shared" si="44"/>
        <v>1514.3200000000002</v>
      </c>
      <c r="K88" s="62">
        <f t="shared" si="45"/>
        <v>23685.68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63</v>
      </c>
      <c r="B89" s="13" t="s">
        <v>14</v>
      </c>
      <c r="C89" s="15" t="s">
        <v>152</v>
      </c>
      <c r="D89" s="84" t="s">
        <v>178</v>
      </c>
      <c r="E89" s="62">
        <v>16445</v>
      </c>
      <c r="F89" s="62">
        <v>471.97</v>
      </c>
      <c r="G89" s="62">
        <v>0</v>
      </c>
      <c r="H89" s="62">
        <v>499.93</v>
      </c>
      <c r="I89" s="62">
        <v>507.8</v>
      </c>
      <c r="J89" s="61">
        <f t="shared" si="44"/>
        <v>1479.7</v>
      </c>
      <c r="K89" s="62">
        <f t="shared" si="45"/>
        <v>14965.3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7" customFormat="1" x14ac:dyDescent="0.25">
      <c r="A90" s="13" t="s">
        <v>64</v>
      </c>
      <c r="B90" s="13" t="s">
        <v>129</v>
      </c>
      <c r="C90" s="15" t="s">
        <v>89</v>
      </c>
      <c r="D90" s="84" t="s">
        <v>178</v>
      </c>
      <c r="E90" s="62">
        <v>25200</v>
      </c>
      <c r="F90" s="62">
        <v>723.24</v>
      </c>
      <c r="G90" s="62">
        <v>0</v>
      </c>
      <c r="H90" s="62">
        <v>766.08</v>
      </c>
      <c r="I90" s="62">
        <v>267.60000000000002</v>
      </c>
      <c r="J90" s="61">
        <f t="shared" si="44"/>
        <v>1756.92</v>
      </c>
      <c r="K90" s="62">
        <f t="shared" si="45"/>
        <v>23443.08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s="32" customFormat="1" x14ac:dyDescent="0.25">
      <c r="A91" s="13" t="s">
        <v>65</v>
      </c>
      <c r="B91" s="13" t="s">
        <v>50</v>
      </c>
      <c r="C91" s="15" t="s">
        <v>89</v>
      </c>
      <c r="D91" s="84" t="s">
        <v>178</v>
      </c>
      <c r="E91" s="62">
        <v>17600</v>
      </c>
      <c r="F91" s="62">
        <v>505.12</v>
      </c>
      <c r="G91" s="62">
        <v>0</v>
      </c>
      <c r="H91" s="62">
        <v>535.04</v>
      </c>
      <c r="I91" s="62">
        <v>152.6</v>
      </c>
      <c r="J91" s="61">
        <f>SUM(F91:I91)</f>
        <v>1192.7599999999998</v>
      </c>
      <c r="K91" s="62">
        <f>E91-J91</f>
        <v>16407.240000000002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13" t="s">
        <v>57</v>
      </c>
      <c r="B92" s="13" t="s">
        <v>50</v>
      </c>
      <c r="C92" s="15" t="s">
        <v>89</v>
      </c>
      <c r="D92" s="84" t="s">
        <v>179</v>
      </c>
      <c r="E92" s="62">
        <v>17600</v>
      </c>
      <c r="F92" s="62">
        <v>505.12</v>
      </c>
      <c r="G92" s="62">
        <v>0</v>
      </c>
      <c r="H92" s="62">
        <v>535.04</v>
      </c>
      <c r="I92" s="62">
        <v>152.6</v>
      </c>
      <c r="J92" s="61">
        <f t="shared" ref="J92" si="46">SUM(F92:I92)</f>
        <v>1192.7599999999998</v>
      </c>
      <c r="K92" s="62">
        <f t="shared" ref="K92" si="47">E92-J92</f>
        <v>16407.240000000002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58</v>
      </c>
      <c r="B93" s="18" t="s">
        <v>50</v>
      </c>
      <c r="C93" s="15" t="s">
        <v>89</v>
      </c>
      <c r="D93" s="84" t="s">
        <v>179</v>
      </c>
      <c r="E93" s="62">
        <v>17600</v>
      </c>
      <c r="F93" s="62">
        <v>505.12</v>
      </c>
      <c r="G93" s="62">
        <v>0</v>
      </c>
      <c r="H93" s="62">
        <v>535.04</v>
      </c>
      <c r="I93" s="62">
        <v>25</v>
      </c>
      <c r="J93" s="61">
        <f t="shared" ref="J93" si="48">SUM(F93:I93)</f>
        <v>1065.1599999999999</v>
      </c>
      <c r="K93" s="62">
        <f t="shared" ref="K93" si="49">E93-J93</f>
        <v>16534.84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59</v>
      </c>
      <c r="B94" s="13" t="s">
        <v>50</v>
      </c>
      <c r="C94" s="15" t="s">
        <v>89</v>
      </c>
      <c r="D94" s="84" t="s">
        <v>178</v>
      </c>
      <c r="E94" s="62">
        <v>17600</v>
      </c>
      <c r="F94" s="62">
        <v>505.12</v>
      </c>
      <c r="G94" s="62">
        <v>0</v>
      </c>
      <c r="H94" s="62">
        <v>535.04</v>
      </c>
      <c r="I94" s="62">
        <v>25</v>
      </c>
      <c r="J94" s="61">
        <f>SUM(F94:I94)</f>
        <v>1065.1599999999999</v>
      </c>
      <c r="K94" s="62">
        <f>E94-J94</f>
        <v>16534.84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61</v>
      </c>
      <c r="B95" s="13" t="s">
        <v>50</v>
      </c>
      <c r="C95" s="15" t="s">
        <v>152</v>
      </c>
      <c r="D95" s="84" t="s">
        <v>179</v>
      </c>
      <c r="E95" s="62">
        <v>10000</v>
      </c>
      <c r="F95" s="62">
        <v>287</v>
      </c>
      <c r="G95" s="62">
        <v>0</v>
      </c>
      <c r="H95" s="62">
        <v>304</v>
      </c>
      <c r="I95" s="62">
        <v>25</v>
      </c>
      <c r="J95" s="61">
        <f>SUM(F95:I95)</f>
        <v>616</v>
      </c>
      <c r="K95" s="62">
        <f>E95-J95</f>
        <v>9384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62</v>
      </c>
      <c r="B96" s="13" t="s">
        <v>50</v>
      </c>
      <c r="C96" s="15" t="s">
        <v>89</v>
      </c>
      <c r="D96" s="84" t="s">
        <v>179</v>
      </c>
      <c r="E96" s="62">
        <v>17600</v>
      </c>
      <c r="F96" s="62">
        <v>505.12</v>
      </c>
      <c r="G96" s="62">
        <v>0</v>
      </c>
      <c r="H96" s="62">
        <v>535.04</v>
      </c>
      <c r="I96" s="62">
        <v>252.6</v>
      </c>
      <c r="J96" s="61">
        <f>SUM(F96:I96)</f>
        <v>1292.7599999999998</v>
      </c>
      <c r="K96" s="62">
        <f>E96-J96</f>
        <v>16307.24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105</v>
      </c>
      <c r="B97" s="13" t="s">
        <v>91</v>
      </c>
      <c r="C97" s="15" t="s">
        <v>89</v>
      </c>
      <c r="D97" s="84" t="s">
        <v>179</v>
      </c>
      <c r="E97" s="62">
        <v>17600</v>
      </c>
      <c r="F97" s="62">
        <v>505.12</v>
      </c>
      <c r="G97" s="62">
        <v>0</v>
      </c>
      <c r="H97" s="62">
        <v>535.04</v>
      </c>
      <c r="I97" s="62">
        <v>25</v>
      </c>
      <c r="J97" s="61">
        <f t="shared" ref="J97" si="50">SUM(F97:I97)</f>
        <v>1065.1599999999999</v>
      </c>
      <c r="K97" s="62">
        <f t="shared" ref="K97" si="51">E97-J97</f>
        <v>16534.84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66</v>
      </c>
      <c r="B98" s="13" t="s">
        <v>52</v>
      </c>
      <c r="C98" s="15" t="s">
        <v>89</v>
      </c>
      <c r="D98" s="84" t="s">
        <v>178</v>
      </c>
      <c r="E98" s="62">
        <v>22000</v>
      </c>
      <c r="F98" s="62">
        <v>631.4</v>
      </c>
      <c r="G98" s="62">
        <v>0</v>
      </c>
      <c r="H98" s="62">
        <v>668.8</v>
      </c>
      <c r="I98" s="62">
        <v>25</v>
      </c>
      <c r="J98" s="61">
        <f>SUM(F98:I98)</f>
        <v>1325.1999999999998</v>
      </c>
      <c r="K98" s="62">
        <f>E98-J98</f>
        <v>20674.8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60</v>
      </c>
      <c r="B99" s="13" t="s">
        <v>51</v>
      </c>
      <c r="C99" s="15" t="s">
        <v>152</v>
      </c>
      <c r="D99" s="84" t="s">
        <v>178</v>
      </c>
      <c r="E99" s="62">
        <v>10000</v>
      </c>
      <c r="F99" s="62">
        <v>287</v>
      </c>
      <c r="G99" s="62">
        <v>0</v>
      </c>
      <c r="H99" s="62">
        <v>304</v>
      </c>
      <c r="I99" s="62">
        <v>25</v>
      </c>
      <c r="J99" s="61">
        <f>SUM(F99:I99)</f>
        <v>616</v>
      </c>
      <c r="K99" s="62">
        <f>E99-J99</f>
        <v>9384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194</v>
      </c>
      <c r="B100" s="13" t="s">
        <v>14</v>
      </c>
      <c r="C100" s="27" t="s">
        <v>89</v>
      </c>
      <c r="D100" s="84" t="s">
        <v>178</v>
      </c>
      <c r="E100" s="62">
        <v>25000</v>
      </c>
      <c r="F100" s="62">
        <v>717.5</v>
      </c>
      <c r="G100" s="62">
        <v>0</v>
      </c>
      <c r="H100" s="62">
        <v>760</v>
      </c>
      <c r="I100" s="62">
        <v>25</v>
      </c>
      <c r="J100" s="61">
        <f>SUM(F100:I100)</f>
        <v>1502.5</v>
      </c>
      <c r="K100" s="62">
        <f>E100-J100</f>
        <v>23497.5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7" customFormat="1" x14ac:dyDescent="0.25">
      <c r="A101" s="13" t="s">
        <v>154</v>
      </c>
      <c r="B101" s="13" t="s">
        <v>91</v>
      </c>
      <c r="C101" s="15" t="s">
        <v>89</v>
      </c>
      <c r="D101" s="84" t="s">
        <v>178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</v>
      </c>
      <c r="J101" s="61">
        <f>SUM(F101:I101)</f>
        <v>1065.1599999999999</v>
      </c>
      <c r="K101" s="62">
        <f>E101-J101</f>
        <v>16534.84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s="37" customFormat="1" x14ac:dyDescent="0.25">
      <c r="A102" s="56" t="s">
        <v>17</v>
      </c>
      <c r="B102" s="57">
        <v>17</v>
      </c>
      <c r="C102" s="58"/>
      <c r="D102" s="92"/>
      <c r="E102" s="65">
        <f t="shared" ref="E102:K102" si="52">SUM(E85:E101)</f>
        <v>338945</v>
      </c>
      <c r="F102" s="65">
        <f t="shared" si="52"/>
        <v>9727.7199999999993</v>
      </c>
      <c r="G102" s="65">
        <f t="shared" si="52"/>
        <v>0</v>
      </c>
      <c r="H102" s="65">
        <f t="shared" si="52"/>
        <v>10303.93</v>
      </c>
      <c r="I102" s="65">
        <f t="shared" si="52"/>
        <v>1633.1999999999998</v>
      </c>
      <c r="J102" s="65">
        <f t="shared" si="52"/>
        <v>21664.85</v>
      </c>
      <c r="K102" s="65">
        <f t="shared" si="52"/>
        <v>317280.14999999997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s="32" customFormat="1" x14ac:dyDescent="0.25">
      <c r="A103" s="13"/>
      <c r="B103" s="13"/>
      <c r="C103" s="15"/>
      <c r="D103" s="84"/>
      <c r="E103" s="62"/>
      <c r="F103" s="62"/>
      <c r="G103" s="62"/>
      <c r="H103" s="62"/>
      <c r="I103" s="62"/>
      <c r="J103" s="62"/>
      <c r="K103" s="62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40" t="s">
        <v>116</v>
      </c>
      <c r="B104" s="41"/>
      <c r="C104" s="42"/>
      <c r="D104" s="96"/>
      <c r="E104" s="73"/>
      <c r="F104" s="73"/>
      <c r="G104" s="73"/>
      <c r="H104" s="73"/>
      <c r="I104" s="73"/>
      <c r="J104" s="73"/>
      <c r="K104" s="73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7" customFormat="1" x14ac:dyDescent="0.25">
      <c r="A105" s="13" t="s">
        <v>40</v>
      </c>
      <c r="B105" s="13" t="s">
        <v>130</v>
      </c>
      <c r="C105" s="15" t="s">
        <v>89</v>
      </c>
      <c r="D105" s="84" t="s">
        <v>178</v>
      </c>
      <c r="E105" s="66">
        <v>24675</v>
      </c>
      <c r="F105" s="66">
        <v>708.17</v>
      </c>
      <c r="G105" s="66">
        <v>0</v>
      </c>
      <c r="H105" s="66">
        <v>750.12</v>
      </c>
      <c r="I105" s="66">
        <v>25</v>
      </c>
      <c r="J105" s="61">
        <f>SUM(F105:I105)</f>
        <v>1483.29</v>
      </c>
      <c r="K105" s="62">
        <f>E105-J105</f>
        <v>23191.71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2" customFormat="1" x14ac:dyDescent="0.25">
      <c r="A106" s="24" t="s">
        <v>131</v>
      </c>
      <c r="B106" s="37" t="s">
        <v>104</v>
      </c>
      <c r="C106" s="37" t="s">
        <v>89</v>
      </c>
      <c r="D106" s="87" t="s">
        <v>178</v>
      </c>
      <c r="E106" s="64">
        <v>35000</v>
      </c>
      <c r="F106" s="64">
        <v>1004.5</v>
      </c>
      <c r="G106" s="64">
        <v>0</v>
      </c>
      <c r="H106" s="64">
        <v>1064</v>
      </c>
      <c r="I106" s="64">
        <v>1375.12</v>
      </c>
      <c r="J106" s="61">
        <f t="shared" ref="J106" si="53">SUM(F106:I106)</f>
        <v>3443.62</v>
      </c>
      <c r="K106" s="62">
        <f t="shared" ref="K106" si="54">E106-J106</f>
        <v>31556.38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24" t="s">
        <v>183</v>
      </c>
      <c r="B107" s="37" t="s">
        <v>184</v>
      </c>
      <c r="C107" s="37" t="s">
        <v>89</v>
      </c>
      <c r="D107" s="87" t="s">
        <v>179</v>
      </c>
      <c r="E107" s="64">
        <v>35500</v>
      </c>
      <c r="F107" s="64">
        <v>1018.85</v>
      </c>
      <c r="G107" s="64">
        <v>0</v>
      </c>
      <c r="H107" s="64">
        <v>1079.2</v>
      </c>
      <c r="I107" s="64">
        <v>25</v>
      </c>
      <c r="J107" s="61">
        <v>2123.0500000000002</v>
      </c>
      <c r="K107" s="62">
        <f t="shared" ref="K107" si="55">E107-J107</f>
        <v>33376.949999999997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7" customFormat="1" x14ac:dyDescent="0.25">
      <c r="A108" s="56" t="s">
        <v>17</v>
      </c>
      <c r="B108" s="57">
        <v>3</v>
      </c>
      <c r="C108" s="58"/>
      <c r="D108" s="92"/>
      <c r="E108" s="65">
        <f t="shared" ref="E108:K108" si="56">SUBTOTAL(9,E105:E107)</f>
        <v>95175</v>
      </c>
      <c r="F108" s="65">
        <f t="shared" si="56"/>
        <v>2731.52</v>
      </c>
      <c r="G108" s="65">
        <f t="shared" si="56"/>
        <v>0</v>
      </c>
      <c r="H108" s="65">
        <f t="shared" si="56"/>
        <v>2893.3199999999997</v>
      </c>
      <c r="I108" s="65">
        <f t="shared" si="56"/>
        <v>1425.12</v>
      </c>
      <c r="J108" s="65">
        <f t="shared" si="56"/>
        <v>7049.96</v>
      </c>
      <c r="K108" s="65">
        <f t="shared" si="56"/>
        <v>88125.04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2" customFormat="1" x14ac:dyDescent="0.25">
      <c r="A109" s="13"/>
      <c r="B109" s="13"/>
      <c r="C109" s="15"/>
      <c r="D109" s="84"/>
      <c r="E109" s="62"/>
      <c r="F109" s="62"/>
      <c r="G109" s="62"/>
      <c r="H109" s="62"/>
      <c r="I109" s="62"/>
      <c r="J109" s="62"/>
      <c r="K109" s="62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7" customFormat="1" x14ac:dyDescent="0.25">
      <c r="A110" s="40" t="s">
        <v>117</v>
      </c>
      <c r="B110" s="41"/>
      <c r="C110" s="42"/>
      <c r="D110" s="96"/>
      <c r="E110" s="73"/>
      <c r="F110" s="73"/>
      <c r="G110" s="73"/>
      <c r="H110" s="73"/>
      <c r="I110" s="73"/>
      <c r="J110" s="73"/>
      <c r="K110" s="7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s="37" customFormat="1" x14ac:dyDescent="0.25">
      <c r="A111" s="56" t="s">
        <v>17</v>
      </c>
      <c r="B111" s="57">
        <v>0</v>
      </c>
      <c r="C111" s="58"/>
      <c r="D111" s="92"/>
      <c r="E111" s="65">
        <f t="shared" ref="E111:K111" si="57">SUBTOTAL(9,E108:E110)</f>
        <v>0</v>
      </c>
      <c r="F111" s="65">
        <f t="shared" si="57"/>
        <v>0</v>
      </c>
      <c r="G111" s="65">
        <f t="shared" si="57"/>
        <v>0</v>
      </c>
      <c r="H111" s="65">
        <f t="shared" si="57"/>
        <v>0</v>
      </c>
      <c r="I111" s="65">
        <f t="shared" si="57"/>
        <v>0</v>
      </c>
      <c r="J111" s="65">
        <f t="shared" si="57"/>
        <v>0</v>
      </c>
      <c r="K111" s="65">
        <f t="shared" si="57"/>
        <v>0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2" customFormat="1" x14ac:dyDescent="0.25">
      <c r="A112" s="13"/>
      <c r="B112" s="13"/>
      <c r="C112" s="15"/>
      <c r="D112" s="84"/>
      <c r="E112" s="62"/>
      <c r="F112" s="62"/>
      <c r="G112" s="62"/>
      <c r="H112" s="62"/>
      <c r="I112" s="62"/>
      <c r="J112" s="62"/>
      <c r="K112" s="62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2" customFormat="1" x14ac:dyDescent="0.25">
      <c r="A113" s="13"/>
      <c r="B113" s="13"/>
      <c r="C113" s="15"/>
      <c r="D113" s="84"/>
      <c r="E113" s="62"/>
      <c r="F113" s="62"/>
      <c r="G113" s="62"/>
      <c r="H113" s="62"/>
      <c r="I113" s="62"/>
      <c r="J113" s="62"/>
      <c r="K113" s="62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2" customFormat="1" x14ac:dyDescent="0.25">
      <c r="A114" s="43" t="s">
        <v>118</v>
      </c>
      <c r="B114" s="41"/>
      <c r="C114" s="42"/>
      <c r="D114" s="96"/>
      <c r="E114" s="73"/>
      <c r="F114" s="73"/>
      <c r="G114" s="73"/>
      <c r="H114" s="73"/>
      <c r="I114" s="73"/>
      <c r="J114" s="73"/>
      <c r="K114" s="7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2" customFormat="1" x14ac:dyDescent="0.25">
      <c r="A115" s="10" t="s">
        <v>93</v>
      </c>
      <c r="B115" s="10" t="s">
        <v>144</v>
      </c>
      <c r="C115" s="27" t="s">
        <v>100</v>
      </c>
      <c r="D115" s="85" t="s">
        <v>179</v>
      </c>
      <c r="E115" s="74">
        <v>74000</v>
      </c>
      <c r="F115" s="74">
        <v>2123.8000000000002</v>
      </c>
      <c r="G115" s="74">
        <v>5851.17</v>
      </c>
      <c r="H115" s="74">
        <v>2249.6</v>
      </c>
      <c r="I115" s="74">
        <v>1375.12</v>
      </c>
      <c r="J115" s="61">
        <f t="shared" ref="J115" si="58">SUM(F115:I115)</f>
        <v>11599.689999999999</v>
      </c>
      <c r="K115" s="62">
        <f t="shared" ref="K115" si="59">E115-J115</f>
        <v>62400.31</v>
      </c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2" customFormat="1" x14ac:dyDescent="0.25">
      <c r="A116" s="10" t="s">
        <v>33</v>
      </c>
      <c r="B116" s="10" t="s">
        <v>162</v>
      </c>
      <c r="C116" s="27" t="s">
        <v>86</v>
      </c>
      <c r="D116" s="85" t="s">
        <v>178</v>
      </c>
      <c r="E116" s="74">
        <v>55000</v>
      </c>
      <c r="F116" s="74">
        <v>1578.5</v>
      </c>
      <c r="G116" s="74">
        <v>2559.6799999999998</v>
      </c>
      <c r="H116" s="74">
        <v>1672</v>
      </c>
      <c r="I116" s="74">
        <v>655</v>
      </c>
      <c r="J116" s="61">
        <f t="shared" ref="J116:J118" si="60">SUM(F116:I116)</f>
        <v>6465.18</v>
      </c>
      <c r="K116" s="62">
        <f t="shared" ref="K116:K118" si="61">E116-J116</f>
        <v>48534.82</v>
      </c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ht="15" customHeight="1" x14ac:dyDescent="0.25">
      <c r="A117" s="10" t="s">
        <v>32</v>
      </c>
      <c r="B117" s="10" t="s">
        <v>30</v>
      </c>
      <c r="C117" s="48" t="s">
        <v>152</v>
      </c>
      <c r="D117" s="97" t="s">
        <v>179</v>
      </c>
      <c r="E117" s="74">
        <v>24675</v>
      </c>
      <c r="F117" s="74">
        <v>708.17</v>
      </c>
      <c r="G117" s="74">
        <v>0</v>
      </c>
      <c r="H117" s="74">
        <v>750.12</v>
      </c>
      <c r="I117" s="74">
        <v>400.2</v>
      </c>
      <c r="J117" s="61">
        <f t="shared" si="60"/>
        <v>1858.49</v>
      </c>
      <c r="K117" s="62">
        <f t="shared" si="61"/>
        <v>22816.51</v>
      </c>
      <c r="L117" s="37"/>
      <c r="M117" s="37"/>
    </row>
    <row r="118" spans="1:27" s="37" customFormat="1" x14ac:dyDescent="0.25">
      <c r="A118" s="27" t="s">
        <v>31</v>
      </c>
      <c r="B118" s="27" t="s">
        <v>163</v>
      </c>
      <c r="C118" s="109" t="s">
        <v>86</v>
      </c>
      <c r="D118" s="112" t="s">
        <v>178</v>
      </c>
      <c r="E118" s="64">
        <v>43000</v>
      </c>
      <c r="F118" s="64">
        <v>1234.0999999999999</v>
      </c>
      <c r="G118" s="64">
        <v>663.54</v>
      </c>
      <c r="H118" s="64">
        <v>1307.2</v>
      </c>
      <c r="I118" s="64">
        <v>1822.72</v>
      </c>
      <c r="J118" s="61">
        <f t="shared" si="60"/>
        <v>5027.5600000000004</v>
      </c>
      <c r="K118" s="62">
        <f t="shared" si="61"/>
        <v>37972.44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s="37" customFormat="1" x14ac:dyDescent="0.25">
      <c r="A119" s="56" t="s">
        <v>17</v>
      </c>
      <c r="B119" s="57">
        <v>4</v>
      </c>
      <c r="C119" s="58"/>
      <c r="D119" s="92"/>
      <c r="E119" s="65">
        <f t="shared" ref="E119:K119" si="62">SUM(E115:E118)</f>
        <v>196675</v>
      </c>
      <c r="F119" s="65">
        <f t="shared" si="62"/>
        <v>5644.57</v>
      </c>
      <c r="G119" s="65">
        <f t="shared" si="62"/>
        <v>9074.39</v>
      </c>
      <c r="H119" s="65">
        <f t="shared" si="62"/>
        <v>5978.92</v>
      </c>
      <c r="I119" s="65">
        <f t="shared" si="62"/>
        <v>4253.04</v>
      </c>
      <c r="J119" s="65">
        <f t="shared" si="62"/>
        <v>24950.920000000002</v>
      </c>
      <c r="K119" s="65">
        <f t="shared" si="62"/>
        <v>171724.08000000002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s="32" customFormat="1" x14ac:dyDescent="0.25">
      <c r="A120" s="13"/>
      <c r="B120" s="13"/>
      <c r="C120" s="15"/>
      <c r="D120" s="84"/>
      <c r="E120" s="62"/>
      <c r="F120" s="62"/>
      <c r="G120" s="62"/>
      <c r="H120" s="62"/>
      <c r="I120" s="62"/>
      <c r="J120" s="62"/>
      <c r="K120" s="62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2" customFormat="1" x14ac:dyDescent="0.25">
      <c r="A121" s="47" t="s">
        <v>145</v>
      </c>
      <c r="B121" s="27"/>
      <c r="C121" s="27"/>
      <c r="D121" s="85"/>
      <c r="E121" s="74"/>
      <c r="F121" s="74"/>
      <c r="G121" s="74"/>
      <c r="H121" s="74"/>
      <c r="I121" s="74"/>
      <c r="J121" s="74"/>
      <c r="K121" s="74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2" customFormat="1" x14ac:dyDescent="0.25">
      <c r="A122" s="10" t="s">
        <v>23</v>
      </c>
      <c r="B122" s="10" t="s">
        <v>28</v>
      </c>
      <c r="C122" s="27" t="s">
        <v>100</v>
      </c>
      <c r="D122" s="85" t="s">
        <v>178</v>
      </c>
      <c r="E122" s="74">
        <v>45000</v>
      </c>
      <c r="F122" s="74">
        <v>1291.5</v>
      </c>
      <c r="G122" s="74">
        <v>1148.33</v>
      </c>
      <c r="H122" s="74">
        <v>1368</v>
      </c>
      <c r="I122" s="74">
        <v>25</v>
      </c>
      <c r="J122" s="61">
        <f t="shared" ref="J122:J124" si="63">SUM(F122:I122)</f>
        <v>3832.83</v>
      </c>
      <c r="K122" s="62">
        <f t="shared" ref="K122:K124" si="64">E122-J122</f>
        <v>41167.17</v>
      </c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s="32" customFormat="1" x14ac:dyDescent="0.25">
      <c r="A123" s="10" t="s">
        <v>76</v>
      </c>
      <c r="B123" s="10" t="s">
        <v>164</v>
      </c>
      <c r="C123" s="27" t="s">
        <v>100</v>
      </c>
      <c r="D123" s="85" t="s">
        <v>179</v>
      </c>
      <c r="E123" s="74">
        <v>29400</v>
      </c>
      <c r="F123" s="74">
        <v>843.78</v>
      </c>
      <c r="G123" s="74">
        <v>0</v>
      </c>
      <c r="H123" s="74">
        <v>893.76</v>
      </c>
      <c r="I123" s="74">
        <v>1375.12</v>
      </c>
      <c r="J123" s="61">
        <f t="shared" si="63"/>
        <v>3112.66</v>
      </c>
      <c r="K123" s="62">
        <f t="shared" si="64"/>
        <v>26287.34</v>
      </c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7" customFormat="1" x14ac:dyDescent="0.25">
      <c r="A124" s="10" t="s">
        <v>34</v>
      </c>
      <c r="B124" s="10" t="s">
        <v>164</v>
      </c>
      <c r="C124" s="27" t="s">
        <v>100</v>
      </c>
      <c r="D124" s="85" t="s">
        <v>179</v>
      </c>
      <c r="E124" s="74">
        <v>29400</v>
      </c>
      <c r="F124" s="74">
        <v>843.78</v>
      </c>
      <c r="G124" s="74">
        <v>0</v>
      </c>
      <c r="H124" s="74">
        <v>893.76</v>
      </c>
      <c r="I124" s="74">
        <v>152.6</v>
      </c>
      <c r="J124" s="61">
        <f t="shared" si="63"/>
        <v>1890.1399999999999</v>
      </c>
      <c r="K124" s="62">
        <f t="shared" si="64"/>
        <v>27509.86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s="37" customFormat="1" x14ac:dyDescent="0.25">
      <c r="A125" s="56" t="s">
        <v>17</v>
      </c>
      <c r="B125" s="57">
        <v>3</v>
      </c>
      <c r="C125" s="58"/>
      <c r="D125" s="92"/>
      <c r="E125" s="65">
        <f t="shared" ref="E125:K125" si="65">SUM(E122:E124)</f>
        <v>103800</v>
      </c>
      <c r="F125" s="65">
        <f t="shared" si="65"/>
        <v>2979.0599999999995</v>
      </c>
      <c r="G125" s="65">
        <f t="shared" si="65"/>
        <v>1148.33</v>
      </c>
      <c r="H125" s="65">
        <f t="shared" si="65"/>
        <v>3155.5200000000004</v>
      </c>
      <c r="I125" s="65">
        <f t="shared" si="65"/>
        <v>1552.7199999999998</v>
      </c>
      <c r="J125" s="65">
        <f t="shared" si="65"/>
        <v>8835.6299999999992</v>
      </c>
      <c r="K125" s="65">
        <f t="shared" si="65"/>
        <v>94964.37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s="20" customFormat="1" ht="17.25" customHeight="1" x14ac:dyDescent="0.25">
      <c r="A126" s="43"/>
      <c r="B126" s="52"/>
      <c r="C126" s="47"/>
      <c r="D126" s="98"/>
      <c r="E126" s="75"/>
      <c r="F126" s="75"/>
      <c r="G126" s="75"/>
      <c r="H126" s="75"/>
      <c r="I126" s="75"/>
      <c r="J126" s="75"/>
      <c r="K126" s="75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s="32" customFormat="1" x14ac:dyDescent="0.25">
      <c r="A127" s="40" t="s">
        <v>119</v>
      </c>
      <c r="B127" s="41"/>
      <c r="C127" s="42"/>
      <c r="D127" s="96"/>
      <c r="E127" s="73"/>
      <c r="F127" s="73"/>
      <c r="G127" s="73"/>
      <c r="H127" s="73"/>
      <c r="I127" s="73"/>
      <c r="J127" s="73"/>
      <c r="K127" s="73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s="37" customFormat="1" x14ac:dyDescent="0.25">
      <c r="A128" s="2" t="s">
        <v>99</v>
      </c>
      <c r="B128" s="2" t="s">
        <v>195</v>
      </c>
      <c r="C128" s="37" t="s">
        <v>100</v>
      </c>
      <c r="D128" s="87" t="s">
        <v>179</v>
      </c>
      <c r="E128" s="63">
        <v>85000</v>
      </c>
      <c r="F128" s="63">
        <v>2439.5</v>
      </c>
      <c r="G128" s="63">
        <v>7901.93</v>
      </c>
      <c r="H128" s="63">
        <v>2584</v>
      </c>
      <c r="I128" s="63">
        <v>2725.24</v>
      </c>
      <c r="J128" s="61">
        <f t="shared" ref="J128" si="66">SUM(F128:I128)</f>
        <v>15650.67</v>
      </c>
      <c r="K128" s="62">
        <f t="shared" ref="K128" si="67">E128-J128</f>
        <v>69349.33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37" customFormat="1" x14ac:dyDescent="0.25">
      <c r="A129" s="56" t="s">
        <v>17</v>
      </c>
      <c r="B129" s="57"/>
      <c r="C129" s="58"/>
      <c r="D129" s="92"/>
      <c r="E129" s="65">
        <f t="shared" ref="E129:K129" si="68">SUM(E128)</f>
        <v>85000</v>
      </c>
      <c r="F129" s="65">
        <f t="shared" si="68"/>
        <v>2439.5</v>
      </c>
      <c r="G129" s="65">
        <f t="shared" si="68"/>
        <v>7901.93</v>
      </c>
      <c r="H129" s="65">
        <f t="shared" si="68"/>
        <v>2584</v>
      </c>
      <c r="I129" s="65">
        <f t="shared" si="68"/>
        <v>2725.24</v>
      </c>
      <c r="J129" s="65">
        <f t="shared" si="68"/>
        <v>15650.67</v>
      </c>
      <c r="K129" s="65">
        <f t="shared" si="68"/>
        <v>69349.33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32" customFormat="1" x14ac:dyDescent="0.25">
      <c r="A130" s="13"/>
      <c r="B130" s="13"/>
      <c r="C130" s="15"/>
      <c r="D130" s="84"/>
      <c r="E130" s="62"/>
      <c r="F130" s="62"/>
      <c r="G130" s="62"/>
      <c r="H130" s="62"/>
      <c r="I130" s="62"/>
      <c r="J130" s="62"/>
      <c r="K130" s="62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s="37" customFormat="1" x14ac:dyDescent="0.25">
      <c r="A131" s="40" t="s">
        <v>121</v>
      </c>
      <c r="B131" s="41"/>
      <c r="C131" s="42"/>
      <c r="D131" s="96"/>
      <c r="E131" s="73"/>
      <c r="F131" s="73"/>
      <c r="G131" s="73"/>
      <c r="H131" s="73"/>
      <c r="I131" s="73"/>
      <c r="J131" s="73"/>
      <c r="K131" s="7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7" customFormat="1" x14ac:dyDescent="0.25">
      <c r="A132" s="35" t="s">
        <v>101</v>
      </c>
      <c r="B132" s="24" t="s">
        <v>102</v>
      </c>
      <c r="C132" s="24" t="s">
        <v>89</v>
      </c>
      <c r="D132" s="89" t="s">
        <v>179</v>
      </c>
      <c r="E132" s="76">
        <v>74000</v>
      </c>
      <c r="F132" s="76">
        <v>2123.8000000000002</v>
      </c>
      <c r="G132" s="76">
        <v>6121.2</v>
      </c>
      <c r="H132" s="76">
        <v>2249.6</v>
      </c>
      <c r="I132" s="76">
        <v>2465</v>
      </c>
      <c r="J132" s="61">
        <f t="shared" ref="J132" si="69">SUM(F132:I132)</f>
        <v>12959.6</v>
      </c>
      <c r="K132" s="62">
        <f t="shared" ref="K132" si="70">E132-J132</f>
        <v>61040.4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7" customFormat="1" x14ac:dyDescent="0.25">
      <c r="A133" s="56" t="s">
        <v>17</v>
      </c>
      <c r="B133" s="57">
        <v>1</v>
      </c>
      <c r="C133" s="58"/>
      <c r="D133" s="92"/>
      <c r="E133" s="65">
        <f t="shared" ref="E133:K133" si="71">SUBTOTAL(9,E131:E132)</f>
        <v>74000</v>
      </c>
      <c r="F133" s="65">
        <f t="shared" si="71"/>
        <v>2123.8000000000002</v>
      </c>
      <c r="G133" s="65">
        <f t="shared" si="71"/>
        <v>6121.2</v>
      </c>
      <c r="H133" s="65">
        <f t="shared" si="71"/>
        <v>2249.6</v>
      </c>
      <c r="I133" s="65">
        <f t="shared" si="71"/>
        <v>2465</v>
      </c>
      <c r="J133" s="65">
        <f t="shared" si="71"/>
        <v>12959.6</v>
      </c>
      <c r="K133" s="65">
        <f t="shared" si="71"/>
        <v>61040.4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2" customFormat="1" x14ac:dyDescent="0.25">
      <c r="A134" s="13"/>
      <c r="B134" s="13"/>
      <c r="C134" s="15"/>
      <c r="D134" s="84"/>
      <c r="E134" s="62"/>
      <c r="F134" s="62"/>
      <c r="G134" s="62"/>
      <c r="H134" s="62"/>
      <c r="I134" s="62"/>
      <c r="J134" s="62"/>
      <c r="K134" s="62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</row>
    <row r="135" spans="1:27" s="37" customFormat="1" x14ac:dyDescent="0.25">
      <c r="A135" s="40" t="s">
        <v>123</v>
      </c>
      <c r="B135" s="22"/>
      <c r="C135" s="26"/>
      <c r="D135" s="91"/>
      <c r="E135" s="60"/>
      <c r="F135" s="60"/>
      <c r="G135" s="60"/>
      <c r="H135" s="60"/>
      <c r="I135" s="60"/>
      <c r="J135" s="60"/>
      <c r="K135" s="60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56" t="s">
        <v>17</v>
      </c>
      <c r="B136" s="57">
        <v>0</v>
      </c>
      <c r="C136" s="58"/>
      <c r="D136" s="92"/>
      <c r="E136" s="65">
        <f t="shared" ref="E136:K136" si="72">SUBTOTAL(9,E135:E135)</f>
        <v>0</v>
      </c>
      <c r="F136" s="65">
        <f t="shared" si="72"/>
        <v>0</v>
      </c>
      <c r="G136" s="65">
        <f t="shared" si="72"/>
        <v>0</v>
      </c>
      <c r="H136" s="65">
        <f t="shared" si="72"/>
        <v>0</v>
      </c>
      <c r="I136" s="65">
        <f t="shared" si="72"/>
        <v>0</v>
      </c>
      <c r="J136" s="65">
        <f t="shared" si="72"/>
        <v>0</v>
      </c>
      <c r="K136" s="65">
        <f t="shared" si="72"/>
        <v>0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2" customFormat="1" x14ac:dyDescent="0.25">
      <c r="A137" s="13"/>
      <c r="B137" s="13"/>
      <c r="C137" s="15"/>
      <c r="D137" s="84"/>
      <c r="E137" s="62"/>
      <c r="F137" s="62"/>
      <c r="G137" s="62"/>
      <c r="H137" s="62"/>
      <c r="I137" s="62"/>
      <c r="J137" s="62"/>
      <c r="K137" s="62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s="32" customFormat="1" x14ac:dyDescent="0.25">
      <c r="A138" s="40" t="s">
        <v>122</v>
      </c>
      <c r="B138" s="22"/>
      <c r="C138" s="26"/>
      <c r="D138" s="91"/>
      <c r="E138" s="60"/>
      <c r="F138" s="60"/>
      <c r="G138" s="60"/>
      <c r="H138" s="60"/>
      <c r="I138" s="60"/>
      <c r="J138" s="60"/>
      <c r="K138" s="60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2" customFormat="1" x14ac:dyDescent="0.25">
      <c r="A139" s="46" t="s">
        <v>193</v>
      </c>
      <c r="B139" s="44" t="s">
        <v>16</v>
      </c>
      <c r="C139" s="45" t="s">
        <v>100</v>
      </c>
      <c r="D139" s="83" t="s">
        <v>179</v>
      </c>
      <c r="E139" s="61">
        <v>74000</v>
      </c>
      <c r="F139" s="61">
        <v>2123.8000000000002</v>
      </c>
      <c r="G139" s="61">
        <v>6121.2</v>
      </c>
      <c r="H139" s="61">
        <v>2249.6</v>
      </c>
      <c r="I139" s="61">
        <v>25</v>
      </c>
      <c r="J139" s="61">
        <v>10519.6</v>
      </c>
      <c r="K139" s="61">
        <v>63480.4</v>
      </c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1" spans="1:27" s="37" customFormat="1" x14ac:dyDescent="0.25">
      <c r="A141" s="56" t="s">
        <v>17</v>
      </c>
      <c r="B141" s="57">
        <v>2</v>
      </c>
      <c r="C141" s="58"/>
      <c r="D141" s="92"/>
      <c r="E141" s="65">
        <f t="shared" ref="E141:K141" si="73">SUBTOTAL(9,E138:E140)</f>
        <v>74000</v>
      </c>
      <c r="F141" s="65">
        <f t="shared" si="73"/>
        <v>2123.8000000000002</v>
      </c>
      <c r="G141" s="65">
        <f t="shared" si="73"/>
        <v>6121.2</v>
      </c>
      <c r="H141" s="65">
        <f t="shared" si="73"/>
        <v>2249.6</v>
      </c>
      <c r="I141" s="65">
        <f t="shared" si="73"/>
        <v>25</v>
      </c>
      <c r="J141" s="65">
        <f t="shared" si="73"/>
        <v>10519.6</v>
      </c>
      <c r="K141" s="65">
        <f t="shared" si="73"/>
        <v>63480.4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2" customFormat="1" x14ac:dyDescent="0.25">
      <c r="A142" s="13"/>
      <c r="B142" s="13"/>
      <c r="C142" s="15"/>
      <c r="D142" s="84"/>
      <c r="E142" s="62"/>
      <c r="F142" s="62"/>
      <c r="G142" s="62"/>
      <c r="H142" s="62"/>
      <c r="I142" s="62"/>
      <c r="J142" s="62"/>
      <c r="K142" s="62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7" customFormat="1" x14ac:dyDescent="0.25">
      <c r="A143" s="40" t="s">
        <v>125</v>
      </c>
      <c r="B143" s="13"/>
      <c r="C143" s="15"/>
      <c r="D143" s="84"/>
      <c r="E143" s="62"/>
      <c r="F143" s="62"/>
      <c r="G143" s="62"/>
      <c r="H143" s="62"/>
      <c r="I143" s="62"/>
      <c r="J143" s="62"/>
      <c r="K143" s="62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s="37" customFormat="1" x14ac:dyDescent="0.25">
      <c r="A144" s="13" t="s">
        <v>83</v>
      </c>
      <c r="B144" s="13" t="s">
        <v>94</v>
      </c>
      <c r="C144" s="15" t="s">
        <v>89</v>
      </c>
      <c r="D144" s="84" t="s">
        <v>178</v>
      </c>
      <c r="E144" s="62">
        <v>85000</v>
      </c>
      <c r="F144" s="62">
        <v>2439.5</v>
      </c>
      <c r="G144" s="62">
        <v>8576.99</v>
      </c>
      <c r="H144" s="62">
        <v>2584</v>
      </c>
      <c r="I144" s="62">
        <v>25</v>
      </c>
      <c r="J144" s="61">
        <f t="shared" ref="J144" si="74">SUM(F144:I144)</f>
        <v>13625.49</v>
      </c>
      <c r="K144" s="62">
        <f t="shared" ref="K144" si="75">E144-J144</f>
        <v>71374.509999999995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s="37" customFormat="1" x14ac:dyDescent="0.25">
      <c r="A145" s="13" t="s">
        <v>150</v>
      </c>
      <c r="B145" s="13" t="s">
        <v>151</v>
      </c>
      <c r="C145" s="15" t="s">
        <v>89</v>
      </c>
      <c r="D145" s="84" t="s">
        <v>179</v>
      </c>
      <c r="E145" s="62">
        <v>50000</v>
      </c>
      <c r="F145" s="62">
        <v>1435</v>
      </c>
      <c r="G145" s="62">
        <v>1854</v>
      </c>
      <c r="H145" s="62">
        <v>1520</v>
      </c>
      <c r="I145" s="62">
        <v>25</v>
      </c>
      <c r="J145" s="61">
        <f t="shared" ref="J145" si="76">SUM(F145:I145)</f>
        <v>4834</v>
      </c>
      <c r="K145" s="62">
        <f t="shared" ref="K145" si="77">E145-J145</f>
        <v>45166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7" customFormat="1" x14ac:dyDescent="0.25">
      <c r="A146" s="56" t="s">
        <v>17</v>
      </c>
      <c r="B146" s="57">
        <v>2</v>
      </c>
      <c r="C146" s="58"/>
      <c r="D146" s="92"/>
      <c r="E146" s="65">
        <f t="shared" ref="E146:K146" si="78">SUM(E144:E145)</f>
        <v>135000</v>
      </c>
      <c r="F146" s="65">
        <f t="shared" si="78"/>
        <v>3874.5</v>
      </c>
      <c r="G146" s="65">
        <f t="shared" si="78"/>
        <v>10430.99</v>
      </c>
      <c r="H146" s="65">
        <f t="shared" si="78"/>
        <v>4104</v>
      </c>
      <c r="I146" s="65">
        <f t="shared" si="78"/>
        <v>50</v>
      </c>
      <c r="J146" s="65">
        <f t="shared" si="78"/>
        <v>18459.489999999998</v>
      </c>
      <c r="K146" s="65">
        <f t="shared" si="78"/>
        <v>116540.51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2" customFormat="1" x14ac:dyDescent="0.25">
      <c r="A147" s="13"/>
      <c r="B147" s="13"/>
      <c r="C147" s="15"/>
      <c r="D147" s="84"/>
      <c r="E147" s="62"/>
      <c r="F147" s="62"/>
      <c r="G147" s="62"/>
      <c r="H147" s="62"/>
      <c r="I147" s="62"/>
      <c r="J147" s="62"/>
      <c r="K147" s="62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2" customFormat="1" x14ac:dyDescent="0.25">
      <c r="A148" s="5" t="s">
        <v>120</v>
      </c>
      <c r="B148" s="13"/>
      <c r="C148" s="15"/>
      <c r="D148" s="84"/>
      <c r="E148" s="62"/>
      <c r="F148" s="62"/>
      <c r="G148" s="62"/>
      <c r="H148" s="62"/>
      <c r="I148" s="62"/>
      <c r="J148" s="62"/>
      <c r="K148" s="62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7" customFormat="1" x14ac:dyDescent="0.25">
      <c r="A149" s="18" t="s">
        <v>84</v>
      </c>
      <c r="B149" s="18" t="s">
        <v>159</v>
      </c>
      <c r="C149" s="113" t="s">
        <v>88</v>
      </c>
      <c r="D149" s="88" t="s">
        <v>179</v>
      </c>
      <c r="E149" s="62">
        <v>74000</v>
      </c>
      <c r="F149" s="62">
        <v>2123.8000000000002</v>
      </c>
      <c r="G149" s="62">
        <v>5851.15</v>
      </c>
      <c r="H149" s="62">
        <v>2249.6</v>
      </c>
      <c r="I149" s="62">
        <v>3468.04</v>
      </c>
      <c r="J149" s="61">
        <v>13422.59</v>
      </c>
      <c r="K149" s="62">
        <f t="shared" ref="K149" si="79">E149-J149</f>
        <v>60577.41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7" customFormat="1" x14ac:dyDescent="0.25">
      <c r="A150" s="56" t="s">
        <v>17</v>
      </c>
      <c r="B150" s="57">
        <v>1</v>
      </c>
      <c r="C150" s="58"/>
      <c r="D150" s="92"/>
      <c r="E150" s="65">
        <f>SUBTOTAL(9,E149)</f>
        <v>74000</v>
      </c>
      <c r="F150" s="65">
        <f t="shared" ref="F150" si="80">SUBTOTAL(9,F149)</f>
        <v>2123.8000000000002</v>
      </c>
      <c r="G150" s="65">
        <f t="shared" ref="G150" si="81">SUBTOTAL(9,G149)</f>
        <v>5851.15</v>
      </c>
      <c r="H150" s="65">
        <f t="shared" ref="H150" si="82">SUBTOTAL(9,H149)</f>
        <v>2249.6</v>
      </c>
      <c r="I150" s="65">
        <f t="shared" ref="I150" si="83">SUBTOTAL(9,I149)</f>
        <v>3468.04</v>
      </c>
      <c r="J150" s="65">
        <f t="shared" ref="J150" si="84">SUBTOTAL(9,J149)</f>
        <v>13422.59</v>
      </c>
      <c r="K150" s="65">
        <f t="shared" ref="K150" si="85">SUBTOTAL(9,K149)</f>
        <v>60577.41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2" customFormat="1" x14ac:dyDescent="0.25">
      <c r="A151" s="13"/>
      <c r="B151" s="13"/>
      <c r="C151" s="15"/>
      <c r="D151" s="84"/>
      <c r="E151" s="62"/>
      <c r="F151" s="62"/>
      <c r="G151" s="62"/>
      <c r="H151" s="62"/>
      <c r="I151" s="62"/>
      <c r="J151" s="62"/>
      <c r="K151" s="62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40" t="s">
        <v>124</v>
      </c>
      <c r="B152" s="22"/>
      <c r="C152" s="26"/>
      <c r="D152" s="91"/>
      <c r="E152" s="60"/>
      <c r="F152" s="60"/>
      <c r="G152" s="60"/>
      <c r="H152" s="60"/>
      <c r="I152" s="60"/>
      <c r="J152" s="60"/>
      <c r="K152" s="60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13" t="s">
        <v>82</v>
      </c>
      <c r="B153" s="13" t="s">
        <v>161</v>
      </c>
      <c r="C153" s="15" t="s">
        <v>89</v>
      </c>
      <c r="D153" s="84" t="s">
        <v>179</v>
      </c>
      <c r="E153" s="62">
        <v>62000</v>
      </c>
      <c r="F153" s="62">
        <v>1779.4</v>
      </c>
      <c r="G153" s="62">
        <v>3863.04</v>
      </c>
      <c r="H153" s="62">
        <v>1884.8</v>
      </c>
      <c r="I153" s="62">
        <v>25</v>
      </c>
      <c r="J153" s="61">
        <f>SUM(F153:I153)</f>
        <v>7552.2400000000007</v>
      </c>
      <c r="K153" s="62">
        <f>E153-J153</f>
        <v>54447.76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8" t="s">
        <v>67</v>
      </c>
      <c r="B154" s="18" t="s">
        <v>160</v>
      </c>
      <c r="C154" s="110" t="s">
        <v>87</v>
      </c>
      <c r="D154" s="93" t="s">
        <v>179</v>
      </c>
      <c r="E154" s="77">
        <v>52000</v>
      </c>
      <c r="F154" s="62">
        <v>1492.4</v>
      </c>
      <c r="G154" s="62">
        <v>2136.27</v>
      </c>
      <c r="H154" s="62">
        <v>1580.8</v>
      </c>
      <c r="I154" s="62">
        <v>152.6</v>
      </c>
      <c r="J154" s="61">
        <f>SUM(F154:I154)</f>
        <v>5362.0700000000006</v>
      </c>
      <c r="K154" s="62">
        <f>E154-J154</f>
        <v>46637.93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3" t="s">
        <v>68</v>
      </c>
      <c r="B155" s="13" t="s">
        <v>160</v>
      </c>
      <c r="C155" s="16" t="s">
        <v>89</v>
      </c>
      <c r="D155" s="95" t="s">
        <v>179</v>
      </c>
      <c r="E155" s="77">
        <v>40000</v>
      </c>
      <c r="F155" s="62">
        <v>1148</v>
      </c>
      <c r="G155" s="62">
        <v>442.65</v>
      </c>
      <c r="H155" s="62">
        <v>1216</v>
      </c>
      <c r="I155" s="62">
        <v>25</v>
      </c>
      <c r="J155" s="61">
        <f t="shared" ref="J155" si="86">SUM(F155:I155)</f>
        <v>2831.65</v>
      </c>
      <c r="K155" s="62">
        <f t="shared" ref="K155" si="87">E155-J155</f>
        <v>37168.35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7" customFormat="1" x14ac:dyDescent="0.25">
      <c r="A156" s="13" t="s">
        <v>95</v>
      </c>
      <c r="B156" s="2" t="s">
        <v>130</v>
      </c>
      <c r="C156" s="37" t="s">
        <v>89</v>
      </c>
      <c r="D156" s="87" t="s">
        <v>178</v>
      </c>
      <c r="E156" s="63">
        <v>35000</v>
      </c>
      <c r="F156" s="64">
        <v>1004.5</v>
      </c>
      <c r="G156" s="64">
        <v>0</v>
      </c>
      <c r="H156" s="64">
        <v>1064</v>
      </c>
      <c r="I156" s="64">
        <v>1375.12</v>
      </c>
      <c r="J156" s="61">
        <f t="shared" ref="J156" si="88">SUM(F156:I156)</f>
        <v>3443.62</v>
      </c>
      <c r="K156" s="62">
        <f t="shared" ref="K156" si="89">E156-J156</f>
        <v>31556.38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s="37" customFormat="1" x14ac:dyDescent="0.25">
      <c r="A157" s="56" t="s">
        <v>17</v>
      </c>
      <c r="B157" s="57">
        <v>4</v>
      </c>
      <c r="C157" s="58"/>
      <c r="D157" s="92"/>
      <c r="E157" s="65">
        <f t="shared" ref="E157:K157" si="90">SUBTOTAL(9,E153:E156)</f>
        <v>189000</v>
      </c>
      <c r="F157" s="65">
        <f t="shared" si="90"/>
        <v>5424.3</v>
      </c>
      <c r="G157" s="65">
        <f t="shared" si="90"/>
        <v>6441.9599999999991</v>
      </c>
      <c r="H157" s="65">
        <f t="shared" si="90"/>
        <v>5745.6</v>
      </c>
      <c r="I157" s="65">
        <f t="shared" si="90"/>
        <v>1577.7199999999998</v>
      </c>
      <c r="J157" s="65">
        <f t="shared" si="90"/>
        <v>19189.580000000002</v>
      </c>
      <c r="K157" s="65">
        <f t="shared" si="90"/>
        <v>169810.42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2" customFormat="1" x14ac:dyDescent="0.25">
      <c r="A158" s="13"/>
      <c r="B158" s="13"/>
      <c r="C158" s="15"/>
      <c r="D158" s="84"/>
      <c r="E158" s="62"/>
      <c r="F158" s="62"/>
      <c r="G158" s="62"/>
      <c r="H158" s="62"/>
      <c r="I158" s="62"/>
      <c r="J158" s="62"/>
      <c r="K158" s="62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7" customFormat="1" x14ac:dyDescent="0.25">
      <c r="A159" s="40" t="s">
        <v>126</v>
      </c>
      <c r="B159" s="22"/>
      <c r="C159" s="26"/>
      <c r="D159" s="91"/>
      <c r="E159" s="60"/>
      <c r="F159" s="60"/>
      <c r="G159" s="60"/>
      <c r="H159" s="60"/>
      <c r="I159" s="60"/>
      <c r="J159" s="60"/>
      <c r="K159" s="60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2" customFormat="1" x14ac:dyDescent="0.25">
      <c r="A160" s="18" t="s">
        <v>79</v>
      </c>
      <c r="B160" s="33" t="s">
        <v>165</v>
      </c>
      <c r="C160" s="34" t="s">
        <v>89</v>
      </c>
      <c r="D160" s="99" t="s">
        <v>178</v>
      </c>
      <c r="E160" s="78">
        <v>25200</v>
      </c>
      <c r="F160" s="78">
        <v>723.24</v>
      </c>
      <c r="G160" s="78">
        <v>0</v>
      </c>
      <c r="H160" s="78">
        <v>766.08</v>
      </c>
      <c r="I160" s="78">
        <v>25</v>
      </c>
      <c r="J160" s="61">
        <f>SUM(F160:I160)</f>
        <v>1514.3200000000002</v>
      </c>
      <c r="K160" s="62">
        <f>E160-J160</f>
        <v>23685.68</v>
      </c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s="37" customFormat="1" x14ac:dyDescent="0.25">
      <c r="A161" s="33" t="s">
        <v>81</v>
      </c>
      <c r="B161" s="33" t="s">
        <v>165</v>
      </c>
      <c r="C161" s="36" t="s">
        <v>89</v>
      </c>
      <c r="D161" s="100" t="s">
        <v>178</v>
      </c>
      <c r="E161" s="78">
        <v>43000</v>
      </c>
      <c r="F161" s="78">
        <v>1234.0999999999999</v>
      </c>
      <c r="G161" s="78">
        <v>866.06</v>
      </c>
      <c r="H161" s="78">
        <v>1307.2</v>
      </c>
      <c r="I161" s="78">
        <v>25</v>
      </c>
      <c r="J161" s="61">
        <f t="shared" ref="J161" si="91">SUM(F161:I161)</f>
        <v>3432.3599999999997</v>
      </c>
      <c r="K161" s="62">
        <f t="shared" ref="K161" si="92">E161-J161</f>
        <v>39567.64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7" customFormat="1" x14ac:dyDescent="0.25">
      <c r="A162" s="56" t="s">
        <v>17</v>
      </c>
      <c r="B162" s="57">
        <v>2</v>
      </c>
      <c r="C162" s="58"/>
      <c r="D162" s="92"/>
      <c r="E162" s="65">
        <f t="shared" ref="E162:K162" si="93">SUBTOTAL(9,E159:E161)</f>
        <v>68200</v>
      </c>
      <c r="F162" s="65">
        <f t="shared" si="93"/>
        <v>1957.34</v>
      </c>
      <c r="G162" s="65">
        <f t="shared" si="93"/>
        <v>866.06</v>
      </c>
      <c r="H162" s="65">
        <f t="shared" si="93"/>
        <v>2073.2800000000002</v>
      </c>
      <c r="I162" s="65">
        <f t="shared" si="93"/>
        <v>50</v>
      </c>
      <c r="J162" s="65">
        <f t="shared" si="93"/>
        <v>4946.68</v>
      </c>
      <c r="K162" s="65">
        <f t="shared" si="93"/>
        <v>63253.32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2" customFormat="1" x14ac:dyDescent="0.25">
      <c r="A163" s="41"/>
      <c r="B163" s="41"/>
      <c r="C163" s="42"/>
      <c r="D163" s="96"/>
      <c r="E163" s="73"/>
      <c r="F163" s="73"/>
      <c r="G163" s="73"/>
      <c r="H163" s="73"/>
      <c r="I163" s="73"/>
      <c r="J163" s="73"/>
      <c r="K163" s="73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s="32" customFormat="1" x14ac:dyDescent="0.25">
      <c r="A164" s="43" t="s">
        <v>127</v>
      </c>
      <c r="B164" s="41"/>
      <c r="C164" s="42"/>
      <c r="D164" s="96"/>
      <c r="E164" s="73"/>
      <c r="F164" s="73"/>
      <c r="G164" s="73"/>
      <c r="H164" s="73"/>
      <c r="I164" s="73"/>
      <c r="J164" s="73"/>
      <c r="K164" s="73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6" spans="1:27" s="32" customFormat="1" x14ac:dyDescent="0.25">
      <c r="A166" s="33" t="s">
        <v>74</v>
      </c>
      <c r="B166" s="33" t="s">
        <v>55</v>
      </c>
      <c r="C166" s="34" t="s">
        <v>152</v>
      </c>
      <c r="D166" s="99" t="s">
        <v>178</v>
      </c>
      <c r="E166" s="78">
        <v>10000</v>
      </c>
      <c r="F166" s="78">
        <v>287</v>
      </c>
      <c r="G166" s="78">
        <v>0</v>
      </c>
      <c r="H166" s="78">
        <v>304</v>
      </c>
      <c r="I166" s="78">
        <v>1375.12</v>
      </c>
      <c r="J166" s="61">
        <f>SUM(F166:I166)</f>
        <v>1966.12</v>
      </c>
      <c r="K166" s="62">
        <f>E166-J166</f>
        <v>8033.88</v>
      </c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s="32" customFormat="1" x14ac:dyDescent="0.25">
      <c r="A167" s="18" t="s">
        <v>78</v>
      </c>
      <c r="B167" s="33" t="s">
        <v>56</v>
      </c>
      <c r="C167" s="34" t="s">
        <v>89</v>
      </c>
      <c r="D167" s="99" t="s">
        <v>178</v>
      </c>
      <c r="E167" s="78">
        <v>25200</v>
      </c>
      <c r="F167" s="78">
        <v>723.24</v>
      </c>
      <c r="G167" s="78">
        <v>0</v>
      </c>
      <c r="H167" s="78">
        <v>766.08</v>
      </c>
      <c r="I167" s="78">
        <v>25</v>
      </c>
      <c r="J167" s="61">
        <f>SUM(F167:I167)</f>
        <v>1514.3200000000002</v>
      </c>
      <c r="K167" s="62">
        <f>E167-J167</f>
        <v>23685.68</v>
      </c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18" t="s">
        <v>36</v>
      </c>
      <c r="B168" s="13" t="s">
        <v>166</v>
      </c>
      <c r="C168" s="14" t="s">
        <v>89</v>
      </c>
      <c r="D168" s="93" t="s">
        <v>178</v>
      </c>
      <c r="E168" s="66">
        <v>25200</v>
      </c>
      <c r="F168" s="66">
        <v>723.24</v>
      </c>
      <c r="G168" s="66">
        <v>0</v>
      </c>
      <c r="H168" s="66">
        <v>766.08</v>
      </c>
      <c r="I168" s="66">
        <v>25</v>
      </c>
      <c r="J168" s="61">
        <f t="shared" ref="J168:J170" si="94">SUM(F168:I168)</f>
        <v>1514.3200000000002</v>
      </c>
      <c r="K168" s="62">
        <f t="shared" ref="K168:K170" si="95">E168-J168</f>
        <v>23685.68</v>
      </c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s="32" customFormat="1" x14ac:dyDescent="0.25">
      <c r="A169" s="18" t="s">
        <v>77</v>
      </c>
      <c r="B169" s="33" t="s">
        <v>166</v>
      </c>
      <c r="C169" s="34" t="s">
        <v>89</v>
      </c>
      <c r="D169" s="99" t="s">
        <v>178</v>
      </c>
      <c r="E169" s="78">
        <v>47500</v>
      </c>
      <c r="F169" s="78">
        <v>1363.25</v>
      </c>
      <c r="G169" s="78">
        <v>1501.16</v>
      </c>
      <c r="H169" s="78">
        <v>1444</v>
      </c>
      <c r="I169" s="78">
        <v>25</v>
      </c>
      <c r="J169" s="61">
        <f t="shared" si="94"/>
        <v>4333.41</v>
      </c>
      <c r="K169" s="62">
        <f t="shared" si="95"/>
        <v>43166.59</v>
      </c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18" t="s">
        <v>109</v>
      </c>
      <c r="B170" s="33" t="s">
        <v>166</v>
      </c>
      <c r="C170" s="34" t="s">
        <v>89</v>
      </c>
      <c r="D170" s="99" t="s">
        <v>179</v>
      </c>
      <c r="E170" s="78">
        <v>25200</v>
      </c>
      <c r="F170" s="78">
        <v>723.24</v>
      </c>
      <c r="G170" s="78">
        <v>0</v>
      </c>
      <c r="H170" s="78">
        <v>766.08</v>
      </c>
      <c r="I170" s="78">
        <v>25</v>
      </c>
      <c r="J170" s="61">
        <f t="shared" si="94"/>
        <v>1514.3200000000002</v>
      </c>
      <c r="K170" s="62">
        <f t="shared" si="95"/>
        <v>23685.68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7" customFormat="1" x14ac:dyDescent="0.25">
      <c r="A171" s="56" t="s">
        <v>17</v>
      </c>
      <c r="B171" s="57">
        <v>14</v>
      </c>
      <c r="C171" s="58"/>
      <c r="D171" s="92"/>
      <c r="E171" s="65">
        <f>SUM(E166:E170)</f>
        <v>133100</v>
      </c>
      <c r="F171" s="65">
        <f t="shared" ref="F171:K171" si="96">SUBTOTAL(9,F166:F170)</f>
        <v>3819.9700000000003</v>
      </c>
      <c r="G171" s="65">
        <f t="shared" si="96"/>
        <v>1501.16</v>
      </c>
      <c r="H171" s="65">
        <f t="shared" si="96"/>
        <v>4046.24</v>
      </c>
      <c r="I171" s="65">
        <f t="shared" si="96"/>
        <v>1475.12</v>
      </c>
      <c r="J171" s="65">
        <f t="shared" si="96"/>
        <v>10842.49</v>
      </c>
      <c r="K171" s="65">
        <f t="shared" si="96"/>
        <v>122257.51000000001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s="32" customFormat="1" x14ac:dyDescent="0.25">
      <c r="A172" s="41"/>
      <c r="B172" s="41"/>
      <c r="C172" s="42"/>
      <c r="D172" s="96"/>
      <c r="E172" s="73"/>
      <c r="F172" s="73"/>
      <c r="G172" s="73"/>
      <c r="H172" s="73"/>
      <c r="I172" s="73"/>
      <c r="J172" s="73"/>
      <c r="K172" s="73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x14ac:dyDescent="0.25">
      <c r="A173" s="53" t="s">
        <v>85</v>
      </c>
      <c r="B173" s="54">
        <v>86</v>
      </c>
      <c r="C173" s="55"/>
      <c r="D173" s="101"/>
      <c r="E173" s="79">
        <f>+E15+E21+E26+E32+E40+E44+E50+E61+E65+E75+E82+E102+E108+E111+E119+E125+E133+E141+E146+E150+E157+E162+E171+E129</f>
        <v>3850540.26</v>
      </c>
      <c r="F173" s="79">
        <f>+F15+F21+F26+F32+F40+F44+F50+F61+F65+F75+F82+F102+F108+F111+F119+F125+F133+F141+F146+F150+F157+F162+F171+F129</f>
        <v>110510.51000000001</v>
      </c>
      <c r="G173" s="79">
        <f>+G15+G21+G26+G32+G40+G44+G50+G61+G65+G75+G111+G119+G125+G133+G141+G146+G150+G157+G162+G171+G129</f>
        <v>232565.14999999997</v>
      </c>
      <c r="H173" s="79">
        <f>+H15+H21+H26+H32+H40+H44+H50+H61+H65+H75+H82+H102+H108+H111+H119+H125+H133+H141+H146+H150+H157+H162+H171+H129</f>
        <v>114704.23000000003</v>
      </c>
      <c r="I173" s="79">
        <f>+I15+I21+I26+I32+I40+I44+I50+I61+I65+I75+I82+I102+I108+I111+I119+I125+I133+I141+I146+I150+I157+I162+I171+I129</f>
        <v>45028.829999999994</v>
      </c>
      <c r="J173" s="79">
        <f>+J15+J21+J26+J32+J40+J44+J50+J61+J65+J75+J82+J102+J108+J111+J119+J125+J133+J141+J146+J150+J157+J162+J171+J129</f>
        <v>502538.72</v>
      </c>
      <c r="K173" s="79">
        <f>+K15+K21+K26+K32+K40+K44+K50+K61+K65+K75+K82+K102+K108+K111+K119+K125+K133+K141+K146+K150+K157+K162+K171+K129</f>
        <v>3348001.54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s="29" customFormat="1" x14ac:dyDescent="0.25">
      <c r="A174" s="3"/>
      <c r="B174" s="3"/>
      <c r="C174" s="8"/>
      <c r="D174" s="102"/>
      <c r="E174" s="63"/>
      <c r="F174" s="63"/>
      <c r="G174" s="63"/>
      <c r="H174" s="63"/>
      <c r="I174" s="63"/>
      <c r="J174" s="63"/>
      <c r="K174" s="63"/>
      <c r="L174" s="19"/>
      <c r="M174" s="19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 x14ac:dyDescent="0.35">
      <c r="A175" s="50"/>
      <c r="B175" s="51"/>
      <c r="C175" s="51"/>
      <c r="D175" s="103"/>
      <c r="E175" s="80"/>
      <c r="F175" s="81"/>
      <c r="G175" s="81"/>
      <c r="H175" s="81"/>
      <c r="I175" s="81"/>
      <c r="J175" s="81"/>
      <c r="K175" s="81"/>
      <c r="L175" s="19"/>
      <c r="M175" s="19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s="37" customFormat="1" ht="21" x14ac:dyDescent="0.35">
      <c r="A176" s="50"/>
      <c r="B176" s="51"/>
      <c r="C176" s="51"/>
      <c r="D176" s="103"/>
      <c r="E176" s="80"/>
      <c r="F176" s="81"/>
      <c r="G176" s="81"/>
      <c r="H176" s="81"/>
      <c r="I176" s="81"/>
      <c r="J176" s="81"/>
      <c r="K176" s="81"/>
      <c r="L176" s="19"/>
      <c r="M176" s="1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s="37" customFormat="1" ht="21" x14ac:dyDescent="0.35">
      <c r="A177" s="50"/>
      <c r="B177" s="51"/>
      <c r="C177" s="51"/>
      <c r="D177" s="103"/>
      <c r="E177" s="80"/>
      <c r="F177" s="81"/>
      <c r="G177" s="81"/>
      <c r="H177" s="81"/>
      <c r="I177" s="81"/>
      <c r="J177" s="81"/>
      <c r="K177" s="81"/>
      <c r="L177" s="19"/>
      <c r="M177" s="1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s="37" customFormat="1" ht="23.25" x14ac:dyDescent="0.35">
      <c r="A178" s="114" t="s">
        <v>196</v>
      </c>
      <c r="B178" s="51"/>
      <c r="C178" s="51"/>
      <c r="D178" s="50"/>
      <c r="E178" s="81"/>
      <c r="F178" s="51"/>
      <c r="G178" s="107"/>
      <c r="H178" s="106"/>
      <c r="I178" s="108"/>
      <c r="J178" s="108"/>
      <c r="K178" s="19"/>
      <c r="L178" s="19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7" s="37" customFormat="1" ht="23.25" x14ac:dyDescent="0.35">
      <c r="A179" s="115" t="s">
        <v>182</v>
      </c>
      <c r="B179" s="51"/>
      <c r="C179" s="51"/>
      <c r="D179" s="106"/>
      <c r="E179" s="51"/>
      <c r="F179" s="51"/>
      <c r="G179" s="107"/>
      <c r="H179" s="50"/>
      <c r="I179" s="108"/>
      <c r="J179" s="108"/>
      <c r="K179" s="105"/>
      <c r="L179" s="105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7" s="37" customFormat="1" ht="21" hidden="1" x14ac:dyDescent="0.35">
      <c r="A180" s="116" t="s">
        <v>155</v>
      </c>
      <c r="B180" s="116"/>
      <c r="C180" s="116"/>
      <c r="D180" s="116"/>
      <c r="E180" s="116"/>
      <c r="F180" s="116"/>
      <c r="G180" s="116"/>
      <c r="H180" s="116"/>
      <c r="I180" s="116"/>
      <c r="J180" s="116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7" s="37" customFormat="1" hidden="1" x14ac:dyDescent="0.25">
      <c r="A181" s="3"/>
      <c r="B181" s="3"/>
      <c r="C181" s="8"/>
      <c r="D181" s="19"/>
      <c r="E181" s="19"/>
      <c r="F181" s="19"/>
      <c r="G181" s="19"/>
      <c r="H181" s="19"/>
      <c r="I181" s="19"/>
      <c r="J181" s="19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7" s="37" customFormat="1" hidden="1" x14ac:dyDescent="0.25">
      <c r="A182" s="3"/>
      <c r="B182" s="3"/>
      <c r="C182" s="8"/>
      <c r="D182" s="19"/>
      <c r="E182" s="19"/>
      <c r="F182" s="19"/>
      <c r="G182" s="19"/>
      <c r="H182" s="19"/>
      <c r="I182" s="19"/>
      <c r="J182" s="19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7" s="37" customFormat="1" hidden="1" x14ac:dyDescent="0.25">
      <c r="A183" s="3"/>
      <c r="B183" s="3"/>
      <c r="C183" s="8"/>
      <c r="D183" s="19"/>
      <c r="E183" s="19"/>
      <c r="F183" s="19"/>
      <c r="G183" s="19"/>
      <c r="H183" s="19"/>
      <c r="I183" s="19"/>
      <c r="J183" s="19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7" s="37" customFormat="1" x14ac:dyDescent="0.25">
      <c r="A184" s="3"/>
      <c r="B184" s="3"/>
      <c r="C184" s="8"/>
      <c r="D184" s="19"/>
      <c r="E184" s="19"/>
      <c r="F184" s="19"/>
      <c r="G184" s="19"/>
      <c r="H184" s="19"/>
      <c r="I184" s="19"/>
      <c r="J184" s="19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7" x14ac:dyDescent="0.25">
      <c r="A185" s="3"/>
      <c r="B185" s="3"/>
      <c r="C185" s="8"/>
      <c r="D185" s="102"/>
      <c r="E185" s="63"/>
      <c r="F185" s="63"/>
      <c r="G185" s="63"/>
      <c r="H185" s="63"/>
      <c r="I185" s="63"/>
      <c r="J185" s="63"/>
      <c r="K185" s="6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x14ac:dyDescent="0.25">
      <c r="A186" s="3"/>
      <c r="B186" s="3"/>
      <c r="C186" s="8"/>
      <c r="D186" s="102"/>
      <c r="E186" s="63"/>
      <c r="F186" s="63"/>
      <c r="G186" s="63"/>
      <c r="H186" s="63"/>
      <c r="I186" s="63"/>
      <c r="J186" s="63"/>
      <c r="K186" s="6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x14ac:dyDescent="0.25">
      <c r="A187" s="3"/>
      <c r="B187" s="3"/>
      <c r="C187" s="8"/>
      <c r="D187" s="102"/>
      <c r="E187" s="63"/>
      <c r="F187" s="63"/>
      <c r="G187" s="63"/>
      <c r="H187" s="63"/>
      <c r="I187" s="63"/>
      <c r="J187" s="63"/>
      <c r="K187" s="6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x14ac:dyDescent="0.25">
      <c r="A188" s="3"/>
      <c r="B188" s="3"/>
      <c r="C188" s="8"/>
      <c r="D188" s="102"/>
      <c r="E188" s="63"/>
      <c r="F188" s="63"/>
      <c r="G188" s="63"/>
      <c r="H188" s="63"/>
      <c r="I188" s="63"/>
      <c r="J188" s="63"/>
      <c r="K188" s="6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x14ac:dyDescent="0.25">
      <c r="A189" s="3"/>
      <c r="B189" s="3"/>
      <c r="C189" s="8"/>
      <c r="D189" s="102"/>
      <c r="E189" s="63"/>
      <c r="F189" s="63"/>
      <c r="G189" s="63"/>
      <c r="H189" s="63"/>
      <c r="I189" s="63"/>
      <c r="J189" s="63"/>
      <c r="K189" s="6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x14ac:dyDescent="0.25">
      <c r="A190" s="3"/>
      <c r="B190" s="3"/>
      <c r="C190" s="8"/>
      <c r="D190" s="102"/>
      <c r="E190" s="63"/>
      <c r="F190" s="63"/>
      <c r="G190" s="63"/>
      <c r="H190" s="63"/>
      <c r="I190" s="63"/>
      <c r="J190" s="63"/>
      <c r="K190" s="6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x14ac:dyDescent="0.25">
      <c r="A191" s="3"/>
      <c r="B191" s="3"/>
      <c r="C191" s="8"/>
      <c r="D191" s="102"/>
      <c r="E191" s="63"/>
      <c r="F191" s="63"/>
      <c r="G191" s="63"/>
      <c r="H191" s="63"/>
      <c r="I191" s="63"/>
      <c r="J191" s="63"/>
      <c r="K191" s="6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x14ac:dyDescent="0.25">
      <c r="A192" s="3"/>
      <c r="B192" s="3"/>
      <c r="C192" s="8"/>
      <c r="D192" s="102"/>
      <c r="E192" s="63"/>
      <c r="F192" s="63"/>
      <c r="G192" s="63"/>
      <c r="H192" s="63"/>
      <c r="I192" s="63"/>
      <c r="J192" s="63"/>
      <c r="K192" s="6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x14ac:dyDescent="0.25">
      <c r="A193" s="3"/>
      <c r="B193" s="3"/>
      <c r="C193" s="8"/>
      <c r="D193" s="102"/>
      <c r="E193" s="63"/>
      <c r="F193" s="63"/>
      <c r="G193" s="63"/>
      <c r="H193" s="63"/>
      <c r="I193" s="63"/>
      <c r="J193" s="63"/>
      <c r="K193" s="6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x14ac:dyDescent="0.25">
      <c r="A194" s="3"/>
      <c r="B194" s="3"/>
      <c r="C194" s="8"/>
      <c r="D194" s="102"/>
      <c r="E194" s="63"/>
      <c r="F194" s="63"/>
      <c r="G194" s="63"/>
      <c r="H194" s="63"/>
      <c r="I194" s="63"/>
      <c r="J194" s="63"/>
      <c r="K194" s="6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2"/>
      <c r="E195" s="63"/>
      <c r="F195" s="63"/>
      <c r="G195" s="63"/>
      <c r="H195" s="63"/>
      <c r="I195" s="63"/>
      <c r="J195" s="63"/>
      <c r="K195" s="6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2"/>
      <c r="E196" s="63"/>
      <c r="F196" s="63"/>
      <c r="G196" s="63"/>
      <c r="H196" s="63"/>
      <c r="I196" s="63"/>
      <c r="J196" s="63"/>
      <c r="K196" s="6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2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2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2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2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2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2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2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2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2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2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2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2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2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2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2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2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2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2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2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2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2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2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2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2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2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2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2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2"/>
      <c r="E224" s="63"/>
      <c r="F224" s="63"/>
      <c r="G224" s="63"/>
      <c r="H224" s="63"/>
      <c r="I224" s="63"/>
      <c r="J224" s="63"/>
      <c r="K224" s="6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2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2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2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2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2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2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2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2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2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2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2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2"/>
      <c r="E236" s="63"/>
      <c r="F236" s="63"/>
      <c r="G236" s="63"/>
      <c r="H236" s="63"/>
      <c r="I236" s="63"/>
      <c r="J236" s="63"/>
      <c r="K236" s="6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2"/>
      <c r="E237" s="63"/>
      <c r="F237" s="63"/>
      <c r="G237" s="63"/>
      <c r="H237" s="63"/>
      <c r="I237" s="63"/>
      <c r="J237" s="63"/>
      <c r="K237" s="6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2"/>
      <c r="E238" s="63"/>
      <c r="F238" s="63"/>
      <c r="G238" s="63"/>
      <c r="H238" s="63"/>
      <c r="I238" s="63"/>
      <c r="J238" s="63"/>
      <c r="K238" s="6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2"/>
      <c r="E239" s="63"/>
      <c r="F239" s="63"/>
      <c r="G239" s="63"/>
      <c r="H239" s="63"/>
      <c r="I239" s="63"/>
      <c r="J239" s="63"/>
      <c r="K239" s="6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2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2"/>
      <c r="E241" s="63"/>
      <c r="F241" s="63"/>
      <c r="G241" s="63"/>
      <c r="H241" s="63"/>
      <c r="I241" s="63"/>
      <c r="J241" s="63"/>
      <c r="K241" s="6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2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2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2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2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2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2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2"/>
      <c r="E248" s="63"/>
      <c r="F248" s="63"/>
      <c r="G248" s="63"/>
      <c r="H248" s="63"/>
      <c r="I248" s="63"/>
      <c r="J248" s="63"/>
      <c r="K248" s="63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2"/>
      <c r="E249" s="63"/>
      <c r="F249" s="63"/>
      <c r="G249" s="63"/>
      <c r="H249" s="63"/>
      <c r="I249" s="63"/>
      <c r="J249" s="63"/>
      <c r="K249" s="63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2"/>
      <c r="E250" s="63"/>
      <c r="F250" s="63"/>
      <c r="G250" s="63"/>
      <c r="H250" s="63"/>
      <c r="I250" s="63"/>
      <c r="J250" s="63"/>
      <c r="K250" s="63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2"/>
      <c r="E251" s="63"/>
      <c r="F251" s="63"/>
      <c r="G251" s="63"/>
      <c r="H251" s="63"/>
      <c r="I251" s="63"/>
      <c r="J251" s="63"/>
      <c r="K251" s="63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2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2"/>
      <c r="E253" s="63"/>
      <c r="F253" s="63"/>
      <c r="G253" s="63"/>
      <c r="H253" s="63"/>
      <c r="I253" s="63"/>
      <c r="J253" s="63"/>
      <c r="K253" s="63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2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2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2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2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2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2"/>
      <c r="E259" s="63"/>
      <c r="F259" s="63"/>
      <c r="G259" s="63"/>
      <c r="H259" s="63"/>
      <c r="I259" s="63"/>
      <c r="J259" s="63"/>
      <c r="K259" s="6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2"/>
      <c r="E260" s="63"/>
      <c r="F260" s="63"/>
      <c r="G260" s="63"/>
      <c r="H260" s="63"/>
      <c r="I260" s="63"/>
      <c r="J260" s="63"/>
      <c r="K260" s="6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2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2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2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2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2"/>
      <c r="E265" s="63"/>
      <c r="F265" s="63"/>
      <c r="G265" s="63"/>
      <c r="H265" s="63"/>
      <c r="I265" s="63"/>
      <c r="J265" s="63"/>
      <c r="K265" s="6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2"/>
      <c r="E266" s="63"/>
      <c r="F266" s="63"/>
      <c r="G266" s="63"/>
      <c r="H266" s="63"/>
      <c r="I266" s="63"/>
      <c r="J266" s="63"/>
      <c r="K266" s="6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2"/>
      <c r="E267" s="63"/>
      <c r="F267" s="63"/>
      <c r="G267" s="63"/>
      <c r="H267" s="63"/>
      <c r="I267" s="63"/>
      <c r="J267" s="63"/>
      <c r="K267" s="6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2"/>
      <c r="E268" s="63"/>
      <c r="F268" s="63"/>
      <c r="G268" s="63"/>
      <c r="H268" s="63"/>
      <c r="I268" s="63"/>
      <c r="J268" s="63"/>
      <c r="K268" s="6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2"/>
      <c r="E269" s="63"/>
      <c r="F269" s="63"/>
      <c r="G269" s="63"/>
      <c r="H269" s="63"/>
      <c r="I269" s="63"/>
      <c r="J269" s="63"/>
      <c r="K269" s="6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2"/>
      <c r="E270" s="63"/>
      <c r="F270" s="63"/>
      <c r="G270" s="63"/>
      <c r="H270" s="63"/>
      <c r="I270" s="63"/>
      <c r="J270" s="63"/>
      <c r="K270" s="6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2"/>
      <c r="E271" s="63"/>
      <c r="F271" s="63"/>
      <c r="G271" s="63"/>
      <c r="H271" s="63"/>
      <c r="I271" s="63"/>
      <c r="J271" s="63"/>
      <c r="K271" s="63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2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2"/>
      <c r="E273" s="63"/>
      <c r="F273" s="63"/>
      <c r="G273" s="63"/>
      <c r="H273" s="63"/>
      <c r="I273" s="63"/>
      <c r="J273" s="63"/>
      <c r="K273" s="6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2"/>
      <c r="E274" s="63"/>
      <c r="F274" s="63"/>
      <c r="G274" s="63"/>
      <c r="H274" s="63"/>
      <c r="I274" s="63"/>
      <c r="J274" s="63"/>
      <c r="K274" s="6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2"/>
      <c r="E275" s="63"/>
      <c r="F275" s="63"/>
      <c r="G275" s="63"/>
      <c r="H275" s="63"/>
      <c r="I275" s="63"/>
      <c r="J275" s="63"/>
      <c r="K275" s="6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2"/>
      <c r="E276" s="63"/>
      <c r="F276" s="63"/>
      <c r="G276" s="63"/>
      <c r="H276" s="63"/>
      <c r="I276" s="63"/>
      <c r="J276" s="63"/>
      <c r="K276" s="6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2"/>
      <c r="E277" s="63"/>
      <c r="F277" s="63"/>
      <c r="G277" s="63"/>
      <c r="H277" s="63"/>
      <c r="I277" s="63"/>
      <c r="J277" s="63"/>
      <c r="K277" s="6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2"/>
      <c r="E278" s="63"/>
      <c r="F278" s="63"/>
      <c r="G278" s="63"/>
      <c r="H278" s="63"/>
      <c r="I278" s="63"/>
      <c r="J278" s="63"/>
      <c r="K278" s="6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2"/>
      <c r="E279" s="63"/>
      <c r="F279" s="63"/>
      <c r="G279" s="63"/>
      <c r="H279" s="63"/>
      <c r="I279" s="63"/>
      <c r="J279" s="63"/>
      <c r="K279" s="6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2"/>
      <c r="E280" s="63"/>
      <c r="F280" s="63"/>
      <c r="G280" s="63"/>
      <c r="H280" s="63"/>
      <c r="I280" s="63"/>
      <c r="J280" s="63"/>
      <c r="K280" s="6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2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2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2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2"/>
      <c r="E284" s="63"/>
      <c r="F284" s="63"/>
      <c r="G284" s="63"/>
      <c r="H284" s="63"/>
      <c r="I284" s="63"/>
      <c r="J284" s="63"/>
      <c r="K284" s="6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2"/>
      <c r="E285" s="63"/>
      <c r="F285" s="63"/>
      <c r="G285" s="63"/>
      <c r="H285" s="63"/>
      <c r="I285" s="63"/>
      <c r="J285" s="63"/>
      <c r="K285" s="63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x14ac:dyDescent="0.25">
      <c r="A286" s="3"/>
      <c r="B286" s="3"/>
      <c r="C286" s="8"/>
      <c r="D286" s="102"/>
      <c r="E286" s="63"/>
      <c r="F286" s="63"/>
      <c r="G286" s="63"/>
      <c r="H286" s="63"/>
      <c r="I286" s="63"/>
      <c r="J286" s="63"/>
      <c r="K286" s="63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x14ac:dyDescent="0.25">
      <c r="A287" s="3"/>
      <c r="B287" s="3"/>
      <c r="C287" s="8"/>
      <c r="D287" s="102"/>
      <c r="E287" s="63"/>
      <c r="F287" s="63"/>
      <c r="G287" s="63"/>
      <c r="H287" s="63"/>
      <c r="I287" s="63"/>
      <c r="J287" s="63"/>
      <c r="K287" s="6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2"/>
      <c r="E288" s="63"/>
      <c r="F288" s="63"/>
      <c r="G288" s="63"/>
      <c r="H288" s="63"/>
      <c r="I288" s="63"/>
      <c r="J288" s="63"/>
      <c r="K288" s="6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2"/>
      <c r="E289" s="63"/>
      <c r="F289" s="63"/>
      <c r="G289" s="63"/>
      <c r="H289" s="63"/>
      <c r="I289" s="63"/>
      <c r="J289" s="63"/>
      <c r="K289" s="6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2"/>
      <c r="E290" s="63"/>
      <c r="F290" s="63"/>
      <c r="G290" s="63"/>
      <c r="H290" s="63"/>
      <c r="I290" s="63"/>
      <c r="J290" s="63"/>
      <c r="K290" s="6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2"/>
      <c r="E291" s="63"/>
      <c r="F291" s="63"/>
      <c r="G291" s="63"/>
      <c r="H291" s="63"/>
      <c r="I291" s="63"/>
      <c r="J291" s="63"/>
      <c r="K291" s="6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2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2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2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2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2"/>
      <c r="E296" s="63"/>
      <c r="F296" s="63"/>
      <c r="G296" s="63"/>
      <c r="H296" s="63"/>
      <c r="I296" s="63"/>
      <c r="J296" s="63"/>
      <c r="K296" s="6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2"/>
      <c r="E297" s="63"/>
      <c r="F297" s="63"/>
      <c r="G297" s="63"/>
      <c r="H297" s="63"/>
      <c r="I297" s="63"/>
      <c r="J297" s="63"/>
      <c r="K297" s="6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2"/>
      <c r="E298" s="63"/>
      <c r="F298" s="63"/>
      <c r="G298" s="63"/>
      <c r="H298" s="63"/>
      <c r="I298" s="63"/>
      <c r="J298" s="63"/>
      <c r="K298" s="6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2"/>
      <c r="E299" s="63"/>
      <c r="F299" s="63"/>
      <c r="G299" s="63"/>
      <c r="H299" s="63"/>
      <c r="I299" s="63"/>
      <c r="J299" s="63"/>
      <c r="K299" s="6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2"/>
      <c r="E300" s="63"/>
      <c r="F300" s="63"/>
      <c r="G300" s="63"/>
      <c r="H300" s="63"/>
      <c r="I300" s="63"/>
      <c r="J300" s="63"/>
      <c r="K300" s="6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2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2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2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2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2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2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2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2"/>
      <c r="E308" s="63"/>
      <c r="F308" s="63"/>
      <c r="G308" s="63"/>
      <c r="H308" s="63"/>
      <c r="I308" s="63"/>
      <c r="J308" s="63"/>
      <c r="K308" s="63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2"/>
      <c r="E309" s="63"/>
      <c r="F309" s="63"/>
      <c r="G309" s="63"/>
      <c r="H309" s="63"/>
      <c r="I309" s="63"/>
      <c r="J309" s="63"/>
      <c r="K309" s="63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2"/>
      <c r="E310" s="63"/>
      <c r="F310" s="63"/>
      <c r="G310" s="63"/>
      <c r="H310" s="63"/>
      <c r="I310" s="63"/>
      <c r="J310" s="63"/>
      <c r="K310" s="6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2"/>
      <c r="E311" s="63"/>
      <c r="F311" s="63"/>
      <c r="G311" s="63"/>
      <c r="H311" s="63"/>
      <c r="I311" s="63"/>
      <c r="J311" s="63"/>
      <c r="K311" s="63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2"/>
      <c r="E312" s="63"/>
      <c r="F312" s="63"/>
      <c r="G312" s="63"/>
      <c r="H312" s="63"/>
      <c r="I312" s="63"/>
      <c r="J312" s="63"/>
      <c r="K312" s="63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2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2"/>
      <c r="E314" s="63"/>
      <c r="F314" s="63"/>
      <c r="G314" s="63"/>
      <c r="H314" s="63"/>
      <c r="I314" s="63"/>
      <c r="J314" s="63"/>
      <c r="K314" s="6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2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2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2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2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2"/>
      <c r="E319" s="63"/>
      <c r="F319" s="63"/>
      <c r="G319" s="63"/>
      <c r="H319" s="63"/>
      <c r="I319" s="63"/>
      <c r="J319" s="63"/>
      <c r="K319" s="6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2"/>
      <c r="E320" s="63"/>
      <c r="F320" s="63"/>
      <c r="G320" s="63"/>
      <c r="H320" s="63"/>
      <c r="I320" s="63"/>
      <c r="J320" s="63"/>
      <c r="K320" s="6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2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2"/>
      <c r="E322" s="63"/>
      <c r="F322" s="63"/>
      <c r="G322" s="63"/>
      <c r="H322" s="63"/>
      <c r="I322" s="63"/>
      <c r="J322" s="63"/>
      <c r="K322" s="63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2"/>
      <c r="E323" s="63"/>
      <c r="F323" s="63"/>
      <c r="G323" s="63"/>
      <c r="H323" s="63"/>
      <c r="I323" s="63"/>
      <c r="J323" s="63"/>
      <c r="K323" s="6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2"/>
      <c r="E324" s="63"/>
      <c r="F324" s="63"/>
      <c r="G324" s="63"/>
      <c r="H324" s="63"/>
      <c r="I324" s="63"/>
      <c r="J324" s="63"/>
      <c r="K324" s="6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2"/>
      <c r="E325" s="63"/>
      <c r="F325" s="63"/>
      <c r="G325" s="63"/>
      <c r="H325" s="63"/>
      <c r="I325" s="63"/>
      <c r="J325" s="63"/>
      <c r="K325" s="6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2"/>
      <c r="E326" s="63"/>
      <c r="F326" s="63"/>
      <c r="G326" s="63"/>
      <c r="H326" s="63"/>
      <c r="I326" s="63"/>
      <c r="J326" s="63"/>
      <c r="K326" s="6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2"/>
      <c r="E327" s="63"/>
      <c r="F327" s="63"/>
      <c r="G327" s="63"/>
      <c r="H327" s="63"/>
      <c r="I327" s="63"/>
      <c r="J327" s="63"/>
      <c r="K327" s="6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2"/>
      <c r="E328" s="63"/>
      <c r="F328" s="63"/>
      <c r="G328" s="63"/>
      <c r="H328" s="63"/>
      <c r="I328" s="63"/>
      <c r="J328" s="63"/>
      <c r="K328" s="6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2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2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2"/>
      <c r="E331" s="63"/>
      <c r="F331" s="63"/>
      <c r="G331" s="63"/>
      <c r="H331" s="63"/>
      <c r="I331" s="63"/>
      <c r="J331" s="63"/>
      <c r="K331" s="63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x14ac:dyDescent="0.25">
      <c r="A332" s="3"/>
      <c r="B332" s="3"/>
      <c r="C332" s="8"/>
      <c r="D332" s="102"/>
      <c r="E332" s="63"/>
      <c r="F332" s="63"/>
      <c r="G332" s="63"/>
      <c r="H332" s="63"/>
      <c r="I332" s="63"/>
      <c r="J332" s="63"/>
      <c r="K332" s="63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x14ac:dyDescent="0.25">
      <c r="A333" s="3"/>
      <c r="B333" s="3"/>
      <c r="C333" s="8"/>
      <c r="D333" s="102"/>
      <c r="E333" s="63"/>
      <c r="F333" s="63"/>
      <c r="G333" s="63"/>
      <c r="H333" s="63"/>
      <c r="I333" s="63"/>
      <c r="J333" s="63"/>
      <c r="K333" s="63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x14ac:dyDescent="0.25">
      <c r="A334" s="3"/>
      <c r="B334" s="3"/>
      <c r="C334" s="8"/>
      <c r="D334" s="102"/>
      <c r="E334" s="63"/>
      <c r="F334" s="63"/>
      <c r="G334" s="63"/>
      <c r="H334" s="63"/>
      <c r="I334" s="63"/>
      <c r="J334" s="63"/>
      <c r="K334" s="63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x14ac:dyDescent="0.25">
      <c r="A335" s="3"/>
      <c r="B335" s="3"/>
      <c r="C335" s="8"/>
      <c r="D335" s="102"/>
      <c r="E335" s="63"/>
      <c r="F335" s="63"/>
      <c r="G335" s="63"/>
      <c r="H335" s="63"/>
      <c r="I335" s="63"/>
      <c r="J335" s="63"/>
      <c r="K335" s="63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x14ac:dyDescent="0.25">
      <c r="A336" s="3"/>
      <c r="B336" s="3"/>
      <c r="C336" s="8"/>
      <c r="D336" s="102"/>
      <c r="E336" s="63"/>
      <c r="F336" s="63"/>
      <c r="G336" s="63"/>
      <c r="H336" s="63"/>
      <c r="I336" s="63"/>
      <c r="J336" s="63"/>
      <c r="K336" s="63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x14ac:dyDescent="0.25">
      <c r="A337" s="3"/>
      <c r="B337" s="3"/>
      <c r="C337" s="8"/>
      <c r="D337" s="102"/>
      <c r="E337" s="63"/>
      <c r="F337" s="63"/>
      <c r="G337" s="63"/>
      <c r="H337" s="63"/>
      <c r="I337" s="63"/>
      <c r="J337" s="63"/>
      <c r="K337" s="6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2"/>
      <c r="E338" s="63"/>
      <c r="F338" s="63"/>
      <c r="G338" s="63"/>
      <c r="H338" s="63"/>
      <c r="I338" s="63"/>
      <c r="J338" s="63"/>
      <c r="K338" s="6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2"/>
      <c r="E339" s="63"/>
      <c r="F339" s="63"/>
      <c r="G339" s="63"/>
      <c r="H339" s="63"/>
      <c r="I339" s="63"/>
      <c r="J339" s="63"/>
      <c r="K339" s="6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2"/>
      <c r="E340" s="63"/>
      <c r="F340" s="63"/>
      <c r="G340" s="63"/>
      <c r="H340" s="63"/>
      <c r="I340" s="63"/>
      <c r="J340" s="63"/>
      <c r="K340" s="6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102"/>
      <c r="E341" s="63"/>
      <c r="F341" s="63"/>
      <c r="G341" s="63"/>
      <c r="H341" s="63"/>
      <c r="I341" s="63"/>
      <c r="J341" s="63"/>
      <c r="K341" s="63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4"/>
      <c r="W341" s="4"/>
      <c r="X341" s="4"/>
      <c r="Y341" s="4"/>
      <c r="Z341" s="4"/>
      <c r="AA341" s="4"/>
    </row>
    <row r="342" spans="1:27" x14ac:dyDescent="0.25">
      <c r="A342" s="3"/>
      <c r="B342" s="3"/>
      <c r="C342" s="8"/>
      <c r="D342" s="102"/>
      <c r="E342" s="63"/>
      <c r="F342" s="63"/>
      <c r="G342" s="63"/>
      <c r="H342" s="63"/>
      <c r="I342" s="63"/>
      <c r="J342" s="63"/>
      <c r="K342" s="63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4"/>
      <c r="W342" s="4"/>
      <c r="X342" s="4"/>
      <c r="Y342" s="4"/>
      <c r="Z342" s="4"/>
      <c r="AA342" s="4"/>
    </row>
    <row r="343" spans="1:27" x14ac:dyDescent="0.25">
      <c r="A343" s="3"/>
      <c r="B343" s="3"/>
      <c r="C343" s="8"/>
      <c r="D343" s="102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4"/>
      <c r="W343" s="4"/>
      <c r="X343" s="4"/>
      <c r="Y343" s="4"/>
      <c r="Z343" s="4"/>
      <c r="AA343" s="4"/>
    </row>
    <row r="344" spans="1:27" x14ac:dyDescent="0.25">
      <c r="A344" s="3"/>
      <c r="B344" s="3"/>
      <c r="C344" s="8"/>
      <c r="D344" s="102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4"/>
      <c r="W344" s="4"/>
      <c r="X344" s="4"/>
      <c r="Y344" s="4"/>
      <c r="Z344" s="4"/>
      <c r="AA344" s="4"/>
    </row>
    <row r="345" spans="1:27" x14ac:dyDescent="0.25">
      <c r="A345" s="3"/>
      <c r="B345" s="3"/>
      <c r="C345" s="8"/>
      <c r="D345" s="102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4"/>
      <c r="W345" s="4"/>
      <c r="X345" s="4"/>
      <c r="Y345" s="4"/>
      <c r="Z345" s="4"/>
      <c r="AA345" s="4"/>
    </row>
    <row r="346" spans="1:27" x14ac:dyDescent="0.25">
      <c r="A346" s="3"/>
      <c r="B346" s="3"/>
      <c r="C346" s="8"/>
      <c r="D346" s="102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4"/>
      <c r="W346" s="4"/>
      <c r="X346" s="4"/>
      <c r="Y346" s="4"/>
      <c r="Z346" s="4"/>
      <c r="AA346" s="4"/>
    </row>
    <row r="347" spans="1:27" x14ac:dyDescent="0.25">
      <c r="A347" s="3"/>
      <c r="B347" s="3"/>
      <c r="C347" s="8"/>
      <c r="D347" s="102"/>
      <c r="E347" s="63"/>
      <c r="F347" s="63"/>
      <c r="G347" s="63"/>
      <c r="H347" s="63"/>
      <c r="I347" s="63"/>
      <c r="J347" s="63"/>
      <c r="K347" s="63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8"/>
      <c r="D348" s="102"/>
      <c r="E348" s="63"/>
      <c r="F348" s="63"/>
      <c r="G348" s="63"/>
      <c r="H348" s="63"/>
      <c r="I348" s="63"/>
      <c r="J348" s="63"/>
      <c r="K348" s="6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8"/>
      <c r="D349" s="102"/>
      <c r="E349" s="63"/>
      <c r="F349" s="63"/>
      <c r="G349" s="63"/>
      <c r="H349" s="63"/>
      <c r="I349" s="63"/>
      <c r="J349" s="63"/>
      <c r="K349" s="63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4"/>
      <c r="W349" s="4"/>
      <c r="X349" s="4"/>
      <c r="Y349" s="4"/>
      <c r="Z349" s="4"/>
      <c r="AA349" s="4"/>
    </row>
    <row r="350" spans="1:27" x14ac:dyDescent="0.25">
      <c r="A350" s="3"/>
      <c r="B350" s="3"/>
      <c r="C350" s="8"/>
      <c r="D350" s="102"/>
      <c r="E350" s="63"/>
      <c r="F350" s="63"/>
      <c r="G350" s="63"/>
      <c r="H350" s="63"/>
      <c r="I350" s="63"/>
      <c r="J350" s="63"/>
      <c r="K350" s="63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2"/>
      <c r="E351" s="63"/>
      <c r="F351" s="63"/>
      <c r="G351" s="63"/>
      <c r="H351" s="63"/>
      <c r="I351" s="63"/>
      <c r="J351" s="63"/>
      <c r="K351" s="63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2"/>
      <c r="E352" s="63"/>
      <c r="F352" s="63"/>
      <c r="G352" s="63"/>
      <c r="H352" s="63"/>
      <c r="I352" s="63"/>
      <c r="J352" s="63"/>
      <c r="K352" s="63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2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2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2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2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2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2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2"/>
      <c r="E359" s="63"/>
      <c r="F359" s="63"/>
      <c r="G359" s="63"/>
      <c r="H359" s="63"/>
      <c r="I359" s="63"/>
      <c r="J359" s="63"/>
      <c r="K359" s="63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2"/>
      <c r="E360" s="63"/>
      <c r="F360" s="63"/>
      <c r="G360" s="63"/>
      <c r="H360" s="63"/>
      <c r="I360" s="63"/>
      <c r="J360" s="63"/>
      <c r="K360" s="6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8"/>
      <c r="D361" s="102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2"/>
      <c r="E362" s="63"/>
      <c r="F362" s="63"/>
      <c r="G362" s="63"/>
      <c r="H362" s="63"/>
      <c r="I362" s="63"/>
      <c r="J362" s="63"/>
      <c r="K362" s="6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8"/>
      <c r="D363" s="102"/>
      <c r="E363" s="63"/>
      <c r="F363" s="63"/>
      <c r="G363" s="63"/>
      <c r="H363" s="63"/>
      <c r="I363" s="63"/>
      <c r="J363" s="63"/>
      <c r="K363" s="6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8"/>
      <c r="D364" s="102"/>
      <c r="E364" s="63"/>
      <c r="F364" s="63"/>
      <c r="G364" s="63"/>
      <c r="H364" s="63"/>
      <c r="I364" s="63"/>
      <c r="J364" s="63"/>
      <c r="K364" s="6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2"/>
      <c r="W364" s="2"/>
      <c r="X364" s="2"/>
      <c r="Y364" s="2"/>
      <c r="Z364" s="2"/>
      <c r="AA364" s="2"/>
    </row>
    <row r="365" spans="1:27" x14ac:dyDescent="0.25">
      <c r="A365" s="3"/>
      <c r="B365" s="3"/>
      <c r="C365" s="8"/>
      <c r="D365" s="102"/>
      <c r="E365" s="63"/>
      <c r="F365" s="63"/>
      <c r="G365" s="63"/>
      <c r="H365" s="63"/>
      <c r="I365" s="63"/>
      <c r="J365" s="63"/>
      <c r="K365" s="6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2"/>
      <c r="W365" s="2"/>
      <c r="X365" s="2"/>
      <c r="Y365" s="2"/>
      <c r="Z365" s="2"/>
      <c r="AA365" s="2"/>
    </row>
    <row r="366" spans="1:27" x14ac:dyDescent="0.25">
      <c r="A366" s="3"/>
      <c r="B366" s="3"/>
      <c r="C366" s="8"/>
      <c r="D366" s="102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2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2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2"/>
      <c r="E369" s="63"/>
      <c r="F369" s="63"/>
      <c r="G369" s="63"/>
      <c r="H369" s="63"/>
      <c r="I369" s="63"/>
      <c r="J369" s="63"/>
      <c r="K369" s="6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8"/>
      <c r="D370" s="102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2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2"/>
      <c r="E372" s="63"/>
      <c r="F372" s="63"/>
      <c r="G372" s="63"/>
      <c r="H372" s="63"/>
      <c r="I372" s="63"/>
      <c r="J372" s="63"/>
      <c r="K372" s="63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2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2"/>
      <c r="E374" s="63"/>
      <c r="F374" s="63"/>
      <c r="G374" s="63"/>
      <c r="H374" s="63"/>
      <c r="I374" s="63"/>
      <c r="J374" s="63"/>
      <c r="K374" s="63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2"/>
      <c r="E375" s="63"/>
      <c r="F375" s="63"/>
      <c r="G375" s="63"/>
      <c r="H375" s="63"/>
      <c r="I375" s="63"/>
      <c r="J375" s="63"/>
      <c r="K375" s="63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2"/>
      <c r="E376" s="63"/>
      <c r="F376" s="63"/>
      <c r="G376" s="63"/>
      <c r="H376" s="63"/>
      <c r="I376" s="63"/>
      <c r="J376" s="63"/>
      <c r="K376" s="63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2"/>
      <c r="E377" s="63"/>
      <c r="F377" s="63"/>
      <c r="G377" s="63"/>
      <c r="H377" s="63"/>
      <c r="I377" s="63"/>
      <c r="J377" s="63"/>
      <c r="K377" s="63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2"/>
      <c r="E378" s="63"/>
      <c r="F378" s="63"/>
      <c r="G378" s="63"/>
      <c r="H378" s="63"/>
      <c r="I378" s="63"/>
      <c r="J378" s="63"/>
      <c r="K378" s="6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2"/>
      <c r="E379" s="63"/>
      <c r="F379" s="63"/>
      <c r="G379" s="63"/>
      <c r="H379" s="63"/>
      <c r="I379" s="63"/>
      <c r="J379" s="63"/>
      <c r="K379" s="6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2"/>
      <c r="E380" s="63"/>
      <c r="F380" s="63"/>
      <c r="G380" s="63"/>
      <c r="H380" s="63"/>
      <c r="I380" s="63"/>
      <c r="J380" s="63"/>
      <c r="K380" s="6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8"/>
      <c r="D381" s="102"/>
      <c r="E381" s="63"/>
      <c r="F381" s="63"/>
      <c r="G381" s="63"/>
      <c r="H381" s="63"/>
      <c r="I381" s="63"/>
      <c r="J381" s="63"/>
      <c r="K381" s="63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2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2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2"/>
      <c r="E384" s="63"/>
      <c r="F384" s="63"/>
      <c r="G384" s="63"/>
      <c r="H384" s="63"/>
      <c r="I384" s="63"/>
      <c r="J384" s="63"/>
      <c r="K384" s="6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8"/>
      <c r="D385" s="102"/>
      <c r="E385" s="63"/>
      <c r="F385" s="63"/>
      <c r="G385" s="63"/>
      <c r="H385" s="63"/>
      <c r="I385" s="63"/>
      <c r="J385" s="63"/>
      <c r="K385" s="6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2"/>
      <c r="W385" s="2"/>
      <c r="X385" s="2"/>
      <c r="Y385" s="2"/>
      <c r="Z385" s="2"/>
      <c r="AA385" s="2"/>
    </row>
    <row r="386" spans="1:27" x14ac:dyDescent="0.25">
      <c r="A386" s="3"/>
      <c r="B386" s="3"/>
      <c r="C386" s="8"/>
      <c r="D386" s="102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2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2"/>
      <c r="E388" s="63"/>
      <c r="F388" s="63"/>
      <c r="G388" s="63"/>
      <c r="H388" s="63"/>
      <c r="I388" s="63"/>
      <c r="J388" s="63"/>
      <c r="K388" s="63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2"/>
      <c r="E389" s="63"/>
      <c r="F389" s="63"/>
      <c r="G389" s="63"/>
      <c r="H389" s="63"/>
      <c r="I389" s="63"/>
      <c r="J389" s="63"/>
      <c r="K389" s="63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102"/>
      <c r="E390" s="63"/>
      <c r="F390" s="63"/>
      <c r="G390" s="63"/>
      <c r="H390" s="63"/>
      <c r="I390" s="63"/>
      <c r="J390" s="63"/>
      <c r="K390" s="63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2"/>
      <c r="E391" s="63"/>
      <c r="F391" s="63"/>
      <c r="G391" s="63"/>
      <c r="H391" s="63"/>
      <c r="I391" s="63"/>
      <c r="J391" s="63"/>
      <c r="K391" s="63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2"/>
      <c r="E392" s="63"/>
      <c r="F392" s="63"/>
      <c r="G392" s="63"/>
      <c r="H392" s="63"/>
      <c r="I392" s="63"/>
      <c r="J392" s="63"/>
      <c r="K392" s="63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102"/>
      <c r="E393" s="63"/>
      <c r="F393" s="63"/>
      <c r="G393" s="63"/>
      <c r="H393" s="63"/>
      <c r="I393" s="63"/>
      <c r="J393" s="63"/>
      <c r="K393" s="63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4"/>
      <c r="AA393" s="4"/>
    </row>
    <row r="394" spans="1:27" x14ac:dyDescent="0.25">
      <c r="A394" s="3"/>
      <c r="B394" s="3"/>
      <c r="C394" s="8"/>
      <c r="D394" s="102"/>
      <c r="E394" s="63"/>
      <c r="F394" s="63"/>
      <c r="G394" s="63"/>
      <c r="H394" s="63"/>
      <c r="I394" s="63"/>
      <c r="J394" s="63"/>
      <c r="K394" s="63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2"/>
      <c r="E395" s="63"/>
      <c r="F395" s="63"/>
      <c r="G395" s="63"/>
      <c r="H395" s="63"/>
      <c r="I395" s="63"/>
      <c r="J395" s="63"/>
      <c r="K395" s="63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2"/>
      <c r="E396" s="63"/>
      <c r="F396" s="63"/>
      <c r="G396" s="63"/>
      <c r="H396" s="63"/>
      <c r="I396" s="63"/>
      <c r="J396" s="63"/>
      <c r="K396" s="63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2"/>
      <c r="E397" s="63"/>
      <c r="F397" s="63"/>
      <c r="G397" s="63"/>
      <c r="H397" s="63"/>
      <c r="I397" s="63"/>
      <c r="J397" s="63"/>
      <c r="K397" s="63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2"/>
      <c r="E398" s="63"/>
      <c r="F398" s="63"/>
      <c r="G398" s="63"/>
      <c r="H398" s="63"/>
      <c r="I398" s="63"/>
      <c r="J398" s="63"/>
      <c r="K398" s="63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x14ac:dyDescent="0.25">
      <c r="A399" s="3"/>
      <c r="B399" s="3"/>
      <c r="C399" s="8"/>
      <c r="D399" s="102"/>
      <c r="E399" s="63"/>
      <c r="F399" s="63"/>
      <c r="G399" s="63"/>
      <c r="H399" s="63"/>
      <c r="I399" s="63"/>
      <c r="J399" s="63"/>
      <c r="K399" s="63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2"/>
      <c r="E400" s="63"/>
      <c r="F400" s="63"/>
      <c r="G400" s="63"/>
      <c r="H400" s="63"/>
      <c r="I400" s="63"/>
      <c r="J400" s="63"/>
      <c r="K400" s="63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2"/>
      <c r="E401" s="63"/>
      <c r="F401" s="63"/>
      <c r="G401" s="63"/>
      <c r="H401" s="63"/>
      <c r="I401" s="63"/>
      <c r="J401" s="63"/>
      <c r="K401" s="63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x14ac:dyDescent="0.25">
      <c r="A402" s="3"/>
      <c r="B402" s="3"/>
      <c r="C402" s="8"/>
      <c r="D402" s="102"/>
      <c r="E402" s="63"/>
      <c r="F402" s="63"/>
      <c r="G402" s="63"/>
      <c r="H402" s="63"/>
      <c r="I402" s="63"/>
      <c r="J402" s="63"/>
      <c r="K402" s="63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x14ac:dyDescent="0.25">
      <c r="A403" s="3"/>
      <c r="B403" s="3"/>
      <c r="C403" s="8"/>
      <c r="D403" s="102"/>
      <c r="E403" s="63"/>
      <c r="F403" s="63"/>
      <c r="G403" s="63"/>
      <c r="H403" s="63"/>
      <c r="I403" s="63"/>
      <c r="J403" s="63"/>
      <c r="K403" s="63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2"/>
      <c r="E404" s="63"/>
      <c r="F404" s="63"/>
      <c r="G404" s="63"/>
      <c r="H404" s="63"/>
      <c r="I404" s="63"/>
      <c r="J404" s="63"/>
      <c r="K404" s="63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2"/>
      <c r="E405" s="63"/>
      <c r="F405" s="63"/>
      <c r="G405" s="63"/>
      <c r="H405" s="63"/>
      <c r="I405" s="63"/>
      <c r="J405" s="63"/>
      <c r="K405" s="63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2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2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2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2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2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2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2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2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2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2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2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2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2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2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2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2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2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2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2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2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2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2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2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2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2"/>
      <c r="E430" s="63"/>
      <c r="F430" s="63"/>
      <c r="G430" s="63"/>
      <c r="H430" s="63"/>
      <c r="I430" s="63"/>
      <c r="J430" s="63"/>
      <c r="K430" s="6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2"/>
      <c r="E431" s="63"/>
      <c r="F431" s="63"/>
      <c r="G431" s="63"/>
      <c r="H431" s="63"/>
      <c r="I431" s="63"/>
      <c r="J431" s="63"/>
      <c r="K431" s="6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2"/>
      <c r="E432" s="63"/>
      <c r="F432" s="63"/>
      <c r="G432" s="63"/>
      <c r="H432" s="63"/>
      <c r="I432" s="63"/>
      <c r="J432" s="63"/>
      <c r="K432" s="6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2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2"/>
      <c r="E434" s="63"/>
      <c r="F434" s="63"/>
      <c r="G434" s="63"/>
      <c r="H434" s="63"/>
      <c r="I434" s="63"/>
      <c r="J434" s="63"/>
      <c r="K434" s="6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2"/>
      <c r="E435" s="63"/>
      <c r="F435" s="63"/>
      <c r="G435" s="63"/>
      <c r="H435" s="63"/>
      <c r="I435" s="63"/>
      <c r="J435" s="63"/>
      <c r="K435" s="6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2"/>
      <c r="E436" s="63"/>
      <c r="F436" s="63"/>
      <c r="G436" s="63"/>
      <c r="H436" s="63"/>
      <c r="I436" s="63"/>
      <c r="J436" s="63"/>
      <c r="K436" s="6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2"/>
      <c r="E437" s="63"/>
      <c r="F437" s="63"/>
      <c r="G437" s="63"/>
      <c r="H437" s="63"/>
      <c r="I437" s="63"/>
      <c r="J437" s="63"/>
      <c r="K437" s="6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2"/>
      <c r="E438" s="63"/>
      <c r="F438" s="63"/>
      <c r="G438" s="63"/>
      <c r="H438" s="63"/>
      <c r="I438" s="63"/>
      <c r="J438" s="63"/>
      <c r="K438" s="6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2"/>
      <c r="E439" s="63"/>
      <c r="F439" s="63"/>
      <c r="G439" s="63"/>
      <c r="H439" s="63"/>
      <c r="I439" s="63"/>
      <c r="J439" s="63"/>
      <c r="K439" s="6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2"/>
      <c r="E440" s="63"/>
      <c r="F440" s="63"/>
      <c r="G440" s="63"/>
      <c r="H440" s="63"/>
      <c r="I440" s="63"/>
      <c r="J440" s="63"/>
      <c r="K440" s="6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2"/>
      <c r="E441" s="63"/>
      <c r="F441" s="63"/>
      <c r="G441" s="63"/>
      <c r="H441" s="63"/>
      <c r="I441" s="63"/>
      <c r="J441" s="63"/>
      <c r="K441" s="6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2"/>
      <c r="E442" s="63"/>
      <c r="F442" s="63"/>
      <c r="G442" s="63"/>
      <c r="H442" s="63"/>
      <c r="I442" s="63"/>
      <c r="J442" s="63"/>
      <c r="K442" s="63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2"/>
      <c r="E443" s="63"/>
      <c r="F443" s="63"/>
      <c r="G443" s="63"/>
      <c r="H443" s="63"/>
      <c r="I443" s="63"/>
      <c r="J443" s="63"/>
      <c r="K443" s="6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2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2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2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2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2"/>
      <c r="E448" s="63"/>
      <c r="F448" s="63"/>
      <c r="G448" s="63"/>
      <c r="H448" s="63"/>
      <c r="I448" s="63"/>
      <c r="J448" s="63"/>
      <c r="K448" s="63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2"/>
      <c r="E449" s="63"/>
      <c r="F449" s="63"/>
      <c r="G449" s="63"/>
      <c r="H449" s="63"/>
      <c r="I449" s="63"/>
      <c r="J449" s="63"/>
      <c r="K449" s="63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2"/>
      <c r="E450" s="63"/>
      <c r="F450" s="63"/>
      <c r="G450" s="63"/>
      <c r="H450" s="63"/>
      <c r="I450" s="63"/>
      <c r="J450" s="63"/>
      <c r="K450" s="63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2"/>
      <c r="E451" s="63"/>
      <c r="F451" s="63"/>
      <c r="G451" s="63"/>
      <c r="H451" s="63"/>
      <c r="I451" s="63"/>
      <c r="J451" s="63"/>
      <c r="K451" s="63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2"/>
      <c r="E452" s="63"/>
      <c r="F452" s="63"/>
      <c r="G452" s="63"/>
      <c r="H452" s="63"/>
      <c r="I452" s="63"/>
      <c r="J452" s="63"/>
      <c r="K452" s="63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2"/>
      <c r="E453" s="63"/>
      <c r="F453" s="63"/>
      <c r="G453" s="63"/>
      <c r="H453" s="63"/>
      <c r="I453" s="63"/>
      <c r="J453" s="63"/>
      <c r="K453" s="63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2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2"/>
      <c r="E455" s="63"/>
      <c r="F455" s="63"/>
      <c r="G455" s="63"/>
      <c r="H455" s="63"/>
      <c r="I455" s="63"/>
      <c r="J455" s="63"/>
      <c r="K455" s="63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2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2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2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2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2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2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2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2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2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2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2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2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2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2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2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2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2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2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2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2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2"/>
      <c r="E476" s="63"/>
      <c r="F476" s="63"/>
      <c r="G476" s="63"/>
      <c r="H476" s="63"/>
      <c r="I476" s="63"/>
      <c r="J476" s="63"/>
      <c r="K476" s="6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2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2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2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2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2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2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2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2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2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2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2"/>
      <c r="E487" s="63"/>
      <c r="F487" s="63"/>
      <c r="G487" s="63"/>
      <c r="H487" s="63"/>
      <c r="I487" s="63"/>
      <c r="J487" s="63"/>
      <c r="K487" s="6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2"/>
      <c r="E488" s="63"/>
      <c r="F488" s="63"/>
      <c r="G488" s="63"/>
      <c r="H488" s="63"/>
      <c r="I488" s="63"/>
      <c r="J488" s="63"/>
      <c r="K488" s="6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2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2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2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2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2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2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2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2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2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2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2"/>
      <c r="E499" s="63"/>
      <c r="F499" s="63"/>
      <c r="G499" s="63"/>
      <c r="H499" s="63"/>
      <c r="I499" s="63"/>
      <c r="J499" s="63"/>
      <c r="K499" s="63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2"/>
      <c r="E500" s="63"/>
      <c r="F500" s="63"/>
      <c r="G500" s="63"/>
      <c r="H500" s="63"/>
      <c r="I500" s="63"/>
      <c r="J500" s="63"/>
      <c r="K500" s="63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2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2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2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2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2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2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2"/>
      <c r="E507" s="63"/>
      <c r="F507" s="63"/>
      <c r="G507" s="63"/>
      <c r="H507" s="63"/>
      <c r="I507" s="63"/>
      <c r="J507" s="63"/>
      <c r="K507" s="6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2"/>
      <c r="E508" s="63"/>
      <c r="F508" s="63"/>
      <c r="G508" s="63"/>
      <c r="H508" s="63"/>
      <c r="I508" s="63"/>
      <c r="J508" s="63"/>
      <c r="K508" s="6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2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2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2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4.75" customHeight="1" x14ac:dyDescent="0.25">
      <c r="A512" s="3"/>
      <c r="B512" s="3"/>
      <c r="C512" s="8"/>
      <c r="D512" s="102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2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2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x14ac:dyDescent="0.25">
      <c r="A515" s="6"/>
      <c r="B515" s="6"/>
      <c r="C515" s="6"/>
      <c r="D515" s="104"/>
      <c r="E515" s="82"/>
      <c r="F515" s="82"/>
      <c r="G515" s="82"/>
      <c r="H515" s="82"/>
      <c r="I515" s="82"/>
      <c r="J515" s="82"/>
      <c r="K515" s="8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1"/>
      <c r="B516" s="1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1"/>
      <c r="B517" s="1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1"/>
      <c r="B518" s="1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1"/>
      <c r="B519" s="1"/>
      <c r="E519" s="63"/>
      <c r="F519" s="63"/>
      <c r="G519" s="63"/>
      <c r="H519" s="63"/>
      <c r="I519" s="63"/>
      <c r="J519" s="63"/>
      <c r="K519" s="63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1"/>
      <c r="B520" s="1"/>
      <c r="E520" s="63"/>
      <c r="F520" s="63"/>
      <c r="G520" s="63"/>
      <c r="H520" s="63"/>
      <c r="I520" s="63"/>
      <c r="J520" s="63"/>
      <c r="K520" s="63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1"/>
      <c r="B521" s="1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1"/>
      <c r="B522" s="1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1"/>
      <c r="B523" s="1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x14ac:dyDescent="0.25">
      <c r="A524" s="1"/>
      <c r="B524" s="1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3"/>
      <c r="F527" s="63"/>
      <c r="G527" s="63"/>
      <c r="H527" s="63"/>
      <c r="I527" s="63"/>
      <c r="J527" s="63"/>
      <c r="K527" s="6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3"/>
      <c r="F970" s="63"/>
      <c r="G970" s="63"/>
      <c r="H970" s="63"/>
      <c r="I970" s="63"/>
      <c r="J970" s="63"/>
      <c r="K970" s="6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3"/>
      <c r="F971" s="63"/>
      <c r="G971" s="63"/>
      <c r="H971" s="63"/>
      <c r="I971" s="63"/>
      <c r="J971" s="63"/>
      <c r="K971" s="6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3"/>
      <c r="F972" s="63"/>
      <c r="G972" s="63"/>
      <c r="H972" s="63"/>
      <c r="I972" s="63"/>
      <c r="J972" s="63"/>
      <c r="K972" s="6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3"/>
      <c r="F973" s="63"/>
      <c r="G973" s="63"/>
      <c r="H973" s="63"/>
      <c r="I973" s="63"/>
      <c r="J973" s="63"/>
      <c r="K973" s="6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3"/>
      <c r="F974" s="63"/>
      <c r="G974" s="63"/>
      <c r="H974" s="63"/>
      <c r="I974" s="63"/>
      <c r="J974" s="63"/>
      <c r="K974" s="6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" customHeight="1" x14ac:dyDescent="0.25">
      <c r="A975" s="1"/>
      <c r="B975" s="1"/>
      <c r="E975" s="63"/>
      <c r="F975" s="63"/>
      <c r="G975" s="63"/>
      <c r="H975" s="63"/>
      <c r="I975" s="63"/>
      <c r="J975" s="63"/>
      <c r="K975" s="63"/>
    </row>
  </sheetData>
  <sortState ref="A95:J281">
    <sortCondition ref="A95:A281"/>
  </sortState>
  <mergeCells count="16">
    <mergeCell ref="A180:J180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20 J31 J43:K43 J49:K49 J64:K64 J78:K81 J132:K132 J144:K145 K149 J25 J93:K93 J86:K86 J74:K74 J10:J11 K47 J155:K156 J168:K169 J60:J61 J18 J29 J54:J58 J87:K90 J170:K17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2022</vt:lpstr>
      <vt:lpstr>'MAYO 2022'!Área_de_impresión</vt:lpstr>
      <vt:lpstr>'MAYO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2022-06-02T13:06:07Z</cp:lastPrinted>
  <dcterms:created xsi:type="dcterms:W3CDTF">2017-09-28T13:01:36Z</dcterms:created>
  <dcterms:modified xsi:type="dcterms:W3CDTF">2022-06-02T13:06:19Z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