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6- JUNIO\"/>
    </mc:Choice>
  </mc:AlternateContent>
  <xr:revisionPtr revIDLastSave="0" documentId="13_ncr:1_{72B3FF7B-60A9-4810-8577-0C893F57D683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Junio-2024" sheetId="1" r:id="rId1"/>
  </sheets>
  <definedNames>
    <definedName name="_xlnm.Print_Area" localSheetId="0">'Junio-2024'!$A$1:$AC$72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M60" i="1"/>
  <c r="K60" i="1"/>
  <c r="J60" i="1"/>
  <c r="I60" i="1"/>
  <c r="H60" i="1"/>
  <c r="G60" i="1"/>
  <c r="B60" i="1"/>
  <c r="L19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M17" i="1" s="1"/>
  <c r="L13" i="1"/>
  <c r="L17" i="1" s="1"/>
  <c r="K13" i="1"/>
  <c r="K17" i="1" s="1"/>
  <c r="J13" i="1"/>
  <c r="J17" i="1" s="1"/>
  <c r="I13" i="1"/>
  <c r="I17" i="1" s="1"/>
  <c r="H13" i="1"/>
  <c r="H17" i="1" s="1"/>
  <c r="G13" i="1"/>
  <c r="G17" i="1" s="1"/>
  <c r="L58" i="1" l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<sst xmlns="http://schemas.openxmlformats.org/spreadsheetml/2006/main" count="107" uniqueCount="67">
  <si>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</si>
  <si>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</si>
  <si>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</si>
  <si>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</si>
  <si>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</si>
  <si>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</si>
  <si>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</si>
  <si>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</si>
  <si>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</si>
  <si>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</si>
  <si>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</si>
  <si>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</si>
  <si>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</si>
  <si>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</si>
  <si>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</si>
  <si>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</si>
  <si>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</si>
  <si>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</si>
  <si>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</si>
  <si>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</si>
  <si>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</si>
  <si>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</si>
  <si>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</si>
  <si>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</si>
  <si>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</si>
  <si>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</si>
  <si>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</si>
  <si>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</si>
  <si>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</si>
  <si>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</si>
  <si>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</si>
  <si>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</si>
  <si>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</si>
  <si>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</si>
  <si>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</si>
  <si>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</si>
  <si>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</si>
  <si>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</si>
  <si>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</si>
  <si>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</si>
  <si>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</si>
  <si>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</si>
  <si>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</si>
  <si>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</si>
  <si>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</si>
  <si>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</si>
  <si>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</si>
  <si>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</si>
  <si>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</si>
  <si>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</si>
  <si>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</si>
  <si>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</si>
  <si>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</si>
  <si>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</si>
  <si>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</si>
  <si>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</si>
  <si>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</si>
  <si>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</si>
  <si>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</si>
  <si>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</si>
  <si>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</si>
  <si>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</si>
  <si>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</si>
  <si>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COMUNICACIONES</t>
  </si>
  <si>
    <t>DIRSY ESMIRNA LUNA PAREDES</t>
  </si>
  <si>
    <t>ENC. DE COMUNICACIONES</t>
  </si>
  <si>
    <t>Mes de Junio-2024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</si>
</sst>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zoomScale="80" zoomScaleNormal="80" workbookViewId="0">
      <pane ySplit="1" topLeftCell="A5" activePane="bottomLeft" state="frozen"/>
      <selection pane="bottomLeft" activeCell="C18" sqref="C18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s="10" customFormat="1" ht="26.25" customHeight="1" x14ac:dyDescent="0.4">
      <c r="A2" s="98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s="10" customFormat="1" ht="26.25" customHeight="1" x14ac:dyDescent="0.4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10" customFormat="1" ht="8.25" customHeigh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s="10" customFormat="1" ht="20.25" x14ac:dyDescent="0.3">
      <c r="A5" s="102" t="s">
        <v>62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s="10" customFormat="1" ht="20.25" x14ac:dyDescent="0.3">
      <c r="A6" s="102" t="s">
        <v>66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3" t="s">
        <v>2</v>
      </c>
      <c r="B8" s="103" t="s">
        <v>3</v>
      </c>
      <c r="C8" s="106" t="s">
        <v>4</v>
      </c>
      <c r="D8" s="106" t="s">
        <v>5</v>
      </c>
      <c r="E8" s="93" t="s">
        <v>6</v>
      </c>
      <c r="F8" s="94"/>
      <c r="G8" s="95" t="s">
        <v>7</v>
      </c>
      <c r="H8" s="95" t="s">
        <v>8</v>
      </c>
      <c r="I8" s="95" t="s">
        <v>9</v>
      </c>
      <c r="J8" s="95" t="s">
        <v>10</v>
      </c>
      <c r="K8" s="95" t="s">
        <v>11</v>
      </c>
      <c r="L8" s="95" t="s">
        <v>12</v>
      </c>
      <c r="M8" s="95" t="s">
        <v>13</v>
      </c>
    </row>
    <row r="9" spans="1:13" x14ac:dyDescent="0.25">
      <c r="A9" s="104"/>
      <c r="B9" s="105"/>
      <c r="C9" s="107"/>
      <c r="D9" s="107"/>
      <c r="E9" s="1" t="s">
        <v>14</v>
      </c>
      <c r="F9" s="1" t="s">
        <v>15</v>
      </c>
      <c r="G9" s="96"/>
      <c r="H9" s="96"/>
      <c r="I9" s="96"/>
      <c r="J9" s="96"/>
      <c r="K9" s="96"/>
      <c r="L9" s="96"/>
      <c r="M9" s="96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45292</v>
      </c>
      <c r="F11" s="90">
        <v>45473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9" t="s">
        <v>16</v>
      </c>
      <c r="D15" s="77" t="s">
        <v>17</v>
      </c>
      <c r="E15" s="78">
        <v>45413</v>
      </c>
      <c r="F15" s="78">
        <v>45596</v>
      </c>
      <c r="G15" s="79">
        <v>125000</v>
      </c>
      <c r="H15" s="79">
        <v>3587.5</v>
      </c>
      <c r="I15" s="79">
        <v>17985.990000000002</v>
      </c>
      <c r="J15" s="51">
        <v>3800</v>
      </c>
      <c r="K15" s="79">
        <v>25</v>
      </c>
      <c r="L15" s="79">
        <v>25398.49</v>
      </c>
      <c r="M15" s="79">
        <v>99601.51</v>
      </c>
    </row>
    <row r="16" spans="1:13" s="35" customFormat="1" ht="15.75" customHeight="1" x14ac:dyDescent="0.25">
      <c r="A16" s="76"/>
      <c r="B16" s="38"/>
      <c r="C16" s="89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SUM(G13:G14)</f>
        <v>125000</v>
      </c>
      <c r="H17" s="6">
        <f t="shared" ref="H17:M17" si="1">SUM(H13:H14)</f>
        <v>3587.5</v>
      </c>
      <c r="I17" s="6">
        <f t="shared" si="1"/>
        <v>17985.990000000002</v>
      </c>
      <c r="J17" s="6">
        <f t="shared" si="1"/>
        <v>3800</v>
      </c>
      <c r="K17" s="6">
        <f t="shared" si="1"/>
        <v>25</v>
      </c>
      <c r="L17" s="6">
        <f t="shared" si="1"/>
        <v>25398.49</v>
      </c>
      <c r="M17" s="7">
        <f t="shared" si="1"/>
        <v>99601.51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45413</v>
      </c>
      <c r="F19" s="90">
        <v>45595</v>
      </c>
      <c r="G19" s="79">
        <v>110000</v>
      </c>
      <c r="H19" s="79">
        <v>3157</v>
      </c>
      <c r="I19" s="79">
        <v>14457.62</v>
      </c>
      <c r="J19" s="79">
        <v>3344</v>
      </c>
      <c r="K19" s="79">
        <v>25</v>
      </c>
      <c r="L19" s="79">
        <f>+H19+I19+J19+K19</f>
        <v>20983.620000000003</v>
      </c>
      <c r="M19" s="79">
        <v>89016.38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2">SUM(H18:H19)</f>
        <v>3157</v>
      </c>
      <c r="I21" s="6">
        <f t="shared" si="2"/>
        <v>14457.62</v>
      </c>
      <c r="J21" s="6">
        <f t="shared" si="2"/>
        <v>3344</v>
      </c>
      <c r="K21" s="6">
        <f t="shared" si="2"/>
        <v>25</v>
      </c>
      <c r="L21" s="6">
        <f t="shared" si="2"/>
        <v>20983.620000000003</v>
      </c>
      <c r="M21" s="7">
        <f t="shared" si="2"/>
        <v>89016.38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45413</v>
      </c>
      <c r="F23" s="78">
        <v>45595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45413</v>
      </c>
      <c r="F24" s="78">
        <v>45595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3">+H24+I24+J24+K24</f>
        <v>2831.65</v>
      </c>
      <c r="M24" s="83">
        <f t="shared" ref="M24:M25" si="4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45413</v>
      </c>
      <c r="F25" s="78">
        <v>45595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3"/>
        <v>2093.5</v>
      </c>
      <c r="M25" s="83">
        <f t="shared" si="4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5">SUM(G23:G25)</f>
        <v>125000</v>
      </c>
      <c r="H27" s="33">
        <f t="shared" si="5"/>
        <v>3587.5</v>
      </c>
      <c r="I27" s="33">
        <f t="shared" si="5"/>
        <v>2296.65</v>
      </c>
      <c r="J27" s="33">
        <f t="shared" si="5"/>
        <v>3800</v>
      </c>
      <c r="K27" s="33">
        <f t="shared" si="5"/>
        <v>75</v>
      </c>
      <c r="L27" s="33">
        <f t="shared" si="5"/>
        <v>9759.15</v>
      </c>
      <c r="M27" s="33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84">
        <v>45292</v>
      </c>
      <c r="F29" s="90">
        <v>45473</v>
      </c>
      <c r="G29" s="85">
        <v>45000</v>
      </c>
      <c r="H29" s="85">
        <v>1291.5</v>
      </c>
      <c r="I29" s="85">
        <v>1148.33</v>
      </c>
      <c r="J29" s="65">
        <v>1368</v>
      </c>
      <c r="K29" s="85">
        <v>25</v>
      </c>
      <c r="L29" s="85">
        <v>3832.83</v>
      </c>
      <c r="M29" s="86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6">SUM(H28:H29)</f>
        <v>1291.5</v>
      </c>
      <c r="I31" s="6">
        <f t="shared" si="6"/>
        <v>1148.33</v>
      </c>
      <c r="J31" s="6">
        <f t="shared" si="6"/>
        <v>1368</v>
      </c>
      <c r="K31" s="6">
        <f t="shared" si="6"/>
        <v>25</v>
      </c>
      <c r="L31" s="6">
        <f t="shared" si="6"/>
        <v>3832.83</v>
      </c>
      <c r="M31" s="7">
        <f t="shared" si="6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45444</v>
      </c>
      <c r="F33" s="78">
        <v>45626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7027.35</v>
      </c>
      <c r="L33" s="79">
        <f>+H33+I33+J33+K33</f>
        <v>27128.239999999998</v>
      </c>
      <c r="M33" s="79">
        <f>+G33-L33</f>
        <v>82871.760000000009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45413</v>
      </c>
      <c r="F34" s="78">
        <v>45595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7">SUM(G32:G34)</f>
        <v>170000</v>
      </c>
      <c r="H36" s="7">
        <f t="shared" si="7"/>
        <v>4879</v>
      </c>
      <c r="I36" s="7">
        <f t="shared" si="7"/>
        <v>16400.379999999997</v>
      </c>
      <c r="J36" s="7">
        <f t="shared" si="7"/>
        <v>5168</v>
      </c>
      <c r="K36" s="7">
        <f t="shared" si="7"/>
        <v>10483.27</v>
      </c>
      <c r="L36" s="7">
        <f t="shared" si="7"/>
        <v>36930.649999999994</v>
      </c>
      <c r="M36" s="7">
        <f>SUM(M32:M34)</f>
        <v>133069.35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45413</v>
      </c>
      <c r="F38" s="90">
        <v>45595</v>
      </c>
      <c r="G38" s="87">
        <v>162000</v>
      </c>
      <c r="H38" s="87">
        <v>4649.3999999999996</v>
      </c>
      <c r="I38" s="87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8">SUM(G38:G38)</f>
        <v>162000</v>
      </c>
      <c r="H40" s="33">
        <f t="shared" si="8"/>
        <v>4649.3999999999996</v>
      </c>
      <c r="I40" s="33">
        <f t="shared" si="8"/>
        <v>26689.32</v>
      </c>
      <c r="J40" s="33">
        <f t="shared" si="8"/>
        <v>4924.8</v>
      </c>
      <c r="K40" s="33">
        <f t="shared" si="8"/>
        <v>25</v>
      </c>
      <c r="L40" s="33">
        <f t="shared" si="8"/>
        <v>36288.520000000004</v>
      </c>
      <c r="M40" s="33">
        <f t="shared" si="8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45413</v>
      </c>
      <c r="F42" s="90">
        <v>45595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9">SUM(G41:G42)</f>
        <v>125000</v>
      </c>
      <c r="H44" s="6">
        <f t="shared" si="9"/>
        <v>3587.5</v>
      </c>
      <c r="I44" s="6">
        <f t="shared" si="9"/>
        <v>17985.990000000002</v>
      </c>
      <c r="J44" s="6">
        <f t="shared" si="9"/>
        <v>3800</v>
      </c>
      <c r="K44" s="6">
        <f t="shared" si="9"/>
        <v>25</v>
      </c>
      <c r="L44" s="6">
        <f t="shared" si="9"/>
        <v>25398.49</v>
      </c>
      <c r="M44" s="7">
        <f t="shared" si="9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91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45444</v>
      </c>
      <c r="F46" s="92">
        <v>45626</v>
      </c>
      <c r="G46" s="85">
        <v>47500</v>
      </c>
      <c r="H46" s="85">
        <v>1363.25</v>
      </c>
      <c r="I46" s="85">
        <v>1501.16</v>
      </c>
      <c r="J46" s="65">
        <v>1444</v>
      </c>
      <c r="K46" s="85">
        <v>25</v>
      </c>
      <c r="L46" s="85">
        <v>4333.41</v>
      </c>
      <c r="M46" s="86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45444</v>
      </c>
      <c r="F47" s="92">
        <v>45626</v>
      </c>
      <c r="G47" s="85">
        <v>47500</v>
      </c>
      <c r="H47" s="88">
        <v>1363.25</v>
      </c>
      <c r="I47" s="88">
        <v>1501.16</v>
      </c>
      <c r="J47" s="72">
        <v>1444</v>
      </c>
      <c r="K47" s="88">
        <v>25</v>
      </c>
      <c r="L47" s="88">
        <v>4333.41</v>
      </c>
      <c r="M47" s="88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10">SUM(H46:H47)</f>
        <v>2726.5</v>
      </c>
      <c r="I49" s="6">
        <f t="shared" si="10"/>
        <v>3002.32</v>
      </c>
      <c r="J49" s="6">
        <f t="shared" si="10"/>
        <v>2888</v>
      </c>
      <c r="K49" s="6">
        <f t="shared" si="10"/>
        <v>50</v>
      </c>
      <c r="L49" s="6">
        <f>SUM(L46:L47)</f>
        <v>8666.82</v>
      </c>
      <c r="M49" s="6">
        <f t="shared" si="10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45444</v>
      </c>
      <c r="F51" s="90">
        <v>45626</v>
      </c>
      <c r="G51" s="79">
        <v>74000</v>
      </c>
      <c r="H51" s="85">
        <v>2123.8000000000002</v>
      </c>
      <c r="I51" s="85">
        <v>6121.2</v>
      </c>
      <c r="J51" s="65">
        <v>2249.6</v>
      </c>
      <c r="K51" s="85">
        <v>25</v>
      </c>
      <c r="L51" s="85">
        <v>10519.6</v>
      </c>
      <c r="M51" s="86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45292</v>
      </c>
      <c r="F52" s="78">
        <v>45473</v>
      </c>
      <c r="G52" s="79">
        <v>40500</v>
      </c>
      <c r="H52" s="85">
        <v>1162.3499999999999</v>
      </c>
      <c r="I52" s="85">
        <v>513.22</v>
      </c>
      <c r="J52" s="65">
        <v>1231.2</v>
      </c>
      <c r="K52" s="85">
        <v>25</v>
      </c>
      <c r="L52" s="85">
        <f>+H52+I52+J52+K52</f>
        <v>2931.77</v>
      </c>
      <c r="M52" s="86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1">SUM(H51:H52)</f>
        <v>3286.15</v>
      </c>
      <c r="I54" s="6">
        <f t="shared" si="11"/>
        <v>6634.42</v>
      </c>
      <c r="J54" s="6">
        <f t="shared" si="11"/>
        <v>3480.8</v>
      </c>
      <c r="K54" s="6">
        <f t="shared" si="11"/>
        <v>50</v>
      </c>
      <c r="L54" s="6">
        <f t="shared" si="11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45444</v>
      </c>
      <c r="F56" s="90">
        <v>45626</v>
      </c>
      <c r="G56" s="88">
        <v>55000</v>
      </c>
      <c r="H56" s="88">
        <v>1578.5</v>
      </c>
      <c r="I56" s="88">
        <v>2559.6799999999998</v>
      </c>
      <c r="J56" s="88">
        <v>1672</v>
      </c>
      <c r="K56" s="88">
        <v>25</v>
      </c>
      <c r="L56" s="88">
        <v>5835.18</v>
      </c>
      <c r="M56" s="88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2">SUM(G56:G56)</f>
        <v>55000</v>
      </c>
      <c r="H58" s="6">
        <f t="shared" si="12"/>
        <v>1578.5</v>
      </c>
      <c r="I58" s="6">
        <f t="shared" si="12"/>
        <v>2559.6799999999998</v>
      </c>
      <c r="J58" s="6">
        <f t="shared" si="12"/>
        <v>1672</v>
      </c>
      <c r="K58" s="6">
        <f t="shared" si="12"/>
        <v>25</v>
      </c>
      <c r="L58" s="6">
        <f t="shared" si="12"/>
        <v>5835.18</v>
      </c>
      <c r="M58" s="7">
        <f t="shared" si="12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>+G13+G17+G21+G27+G31+G36+G40+G44+G49+G54+G58</f>
        <v>1251500</v>
      </c>
      <c r="H60" s="12">
        <f t="shared" ref="H60:M60" si="13">+H13+H17+H21+H27+H31+H36+H40+H44+H49+H54+H58</f>
        <v>35918.050000000003</v>
      </c>
      <c r="I60" s="12">
        <f t="shared" si="13"/>
        <v>127146.69</v>
      </c>
      <c r="J60" s="12">
        <f t="shared" si="13"/>
        <v>38045.600000000006</v>
      </c>
      <c r="K60" s="12">
        <f t="shared" si="13"/>
        <v>10833.27</v>
      </c>
      <c r="L60" s="12">
        <f>+L13+L17+L21+L27+L31+L36+L40+L44+L49+L54+L58</f>
        <v>211943.61</v>
      </c>
      <c r="M60" s="12">
        <f t="shared" si="13"/>
        <v>1039556.3899999999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I8:I9"/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Junio-2024</vt:lpstr>
      <vt:lpstr>'Junio-2024'!Área_de_impresión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2024-06-24T17:53:38Z</cp:lastPrinted>
  <dcterms:created xsi:type="dcterms:W3CDTF">2023-11-10T15:33:29Z</dcterms:created>
  <dcterms:modified xsi:type="dcterms:W3CDTF">2024-07-04T14:54:10Z</dcterms:modified>
</cp:coreProperties>
</file>