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8- AGOSTO\"/>
    </mc:Choice>
  </mc:AlternateContent>
  <xr:revisionPtr revIDLastSave="0" documentId="13_ncr:1_{A55D028A-95B3-4050-9A55-E01CB9AAD47B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Agosto-2024" sheetId="1" r:id="rId1"/>
  </sheets>
  <definedNames>
    <definedName name="_xlnm.Print_Area" localSheetId="0">'Agosto-2024'!$A$1:$AC$72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L15" i="1"/>
  <c r="M15" i="1"/>
  <c r="M17" i="1" s="1"/>
  <c r="G17" i="1"/>
  <c r="H17" i="1"/>
  <c r="I17" i="1"/>
  <c r="J17" i="1"/>
  <c r="L17" i="1"/>
  <c r="B60" i="1"/>
  <c r="L49" i="1"/>
  <c r="G54" i="1"/>
  <c r="H54" i="1"/>
  <c r="I54" i="1"/>
  <c r="J54" i="1"/>
  <c r="K54" i="1"/>
  <c r="L52" i="1"/>
  <c r="L54" i="1" s="1"/>
  <c r="L38" i="1"/>
  <c r="L40" i="1" s="1"/>
  <c r="I40" i="1"/>
  <c r="H40" i="1"/>
  <c r="G40" i="1"/>
  <c r="G44" i="1"/>
  <c r="H44" i="1"/>
  <c r="I44" i="1"/>
  <c r="J44" i="1"/>
  <c r="K44" i="1"/>
  <c r="L44" i="1"/>
  <c r="M44" i="1"/>
  <c r="G36" i="1"/>
  <c r="H36" i="1"/>
  <c r="I36" i="1"/>
  <c r="J36" i="1"/>
  <c r="K36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M21" i="1"/>
  <c r="K21" i="1"/>
  <c r="J21" i="1"/>
  <c r="I21" i="1"/>
  <c r="H21" i="1"/>
  <c r="L21" i="1"/>
  <c r="G31" i="1"/>
  <c r="M52" i="1" l="1"/>
  <c r="M54" i="1" s="1"/>
  <c r="M38" i="1"/>
  <c r="M40" i="1" s="1"/>
  <c r="M36" i="1"/>
  <c r="J40" i="1"/>
  <c r="K40" i="1"/>
  <c r="M27" i="1"/>
  <c r="L36" i="1"/>
  <c r="L27" i="1"/>
  <c r="G49" i="1" l="1"/>
  <c r="K58" i="1" l="1"/>
  <c r="J58" i="1"/>
  <c r="I58" i="1"/>
  <c r="H58" i="1"/>
  <c r="G58" i="1"/>
  <c r="M58" i="1"/>
  <c r="M49" i="1"/>
  <c r="K49" i="1"/>
  <c r="J49" i="1"/>
  <c r="I49" i="1"/>
  <c r="H49" i="1"/>
  <c r="M31" i="1"/>
  <c r="L31" i="1"/>
  <c r="K31" i="1"/>
  <c r="J31" i="1"/>
  <c r="I31" i="1"/>
  <c r="H31" i="1"/>
  <c r="M13" i="1"/>
  <c r="L13" i="1"/>
  <c r="K13" i="1"/>
  <c r="K17" i="1" s="1"/>
  <c r="J13" i="1"/>
  <c r="I13" i="1"/>
  <c r="H13" i="1"/>
  <c r="G13" i="1"/>
  <c r="G60" i="1" l="1"/>
  <c r="K60" i="1"/>
  <c r="H60" i="1"/>
  <c r="I60" i="1"/>
  <c r="M60" i="1"/>
  <c r="J60" i="1"/>
  <c r="L58" i="1"/>
  <c r="L60" i="1" s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<sst xmlns="http://schemas.openxmlformats.org/spreadsheetml/2006/main" count="107" uniqueCount="67">
  <si>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</si>
  <si>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</si>
  <si>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</si>
  <si>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</si>
  <si>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</si>
  <si>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</si>
  <si>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</si>
  <si>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</si>
  <si>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</si>
  <si>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</si>
  <si>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</si>
  <si>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</si>
  <si>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</si>
  <si>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</si>
  <si>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</si>
  <si>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</si>
  <si>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</si>
  <si>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</si>
  <si>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</si>
  <si>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</si>
  <si>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</si>
  <si>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</si>
  <si>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</si>
  <si>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</si>
  <si>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</si>
  <si>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</si>
  <si>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</si>
  <si>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</si>
  <si>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</si>
  <si>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</si>
  <si>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</si>
  <si>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</si>
  <si>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</si>
  <si>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</si>
  <si>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</si>
  <si>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</si>
  <si>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</si>
  <si>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</si>
  <si>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</si>
  <si>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</si>
  <si>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</si>
  <si>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</si>
  <si>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</si>
  <si>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</si>
  <si>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</si>
  <si>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</si>
  <si>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</si>
  <si>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</si>
  <si>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</si>
  <si>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</si>
  <si>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</si>
  <si>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</si>
  <si>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</si>
  <si>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</si>
  <si>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</si>
  <si>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</si>
  <si>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</si>
  <si>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</si>
  <si>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</si>
  <si>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</si>
  <si>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</si>
  <si>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</si>
  <si>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</si>
  <si>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</si>
  <si>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</si>
  <si>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</si>
  <si>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Mes de Agosto-2024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</si>
</sst>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0"/>
  <sheetViews>
    <sheetView tabSelected="1" zoomScale="80" zoomScaleNormal="80" workbookViewId="0">
      <pane ySplit="1" topLeftCell="A14" activePane="bottomLeft" state="frozen"/>
      <selection pane="bottomLeft" activeCell="F16" sqref="F16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0" customFormat="1" ht="26.25" customHeight="1" x14ac:dyDescent="0.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s="10" customFormat="1" ht="26.25" customHeight="1" x14ac:dyDescent="0.4">
      <c r="A3" s="96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s="10" customFormat="1" ht="8.25" customHeigh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s="10" customFormat="1" ht="20.25" x14ac:dyDescent="0.3">
      <c r="A5" s="100" t="s">
        <v>62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s="10" customFormat="1" ht="20.25" x14ac:dyDescent="0.3">
      <c r="A6" s="100" t="s">
        <v>66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1" t="s">
        <v>2</v>
      </c>
      <c r="B8" s="101" t="s">
        <v>3</v>
      </c>
      <c r="C8" s="104" t="s">
        <v>4</v>
      </c>
      <c r="D8" s="104" t="s">
        <v>5</v>
      </c>
      <c r="E8" s="93" t="s">
        <v>6</v>
      </c>
      <c r="F8" s="94"/>
      <c r="G8" s="91" t="s">
        <v>7</v>
      </c>
      <c r="H8" s="91" t="s">
        <v>8</v>
      </c>
      <c r="I8" s="91" t="s">
        <v>9</v>
      </c>
      <c r="J8" s="91" t="s">
        <v>10</v>
      </c>
      <c r="K8" s="91" t="s">
        <v>11</v>
      </c>
      <c r="L8" s="91" t="s">
        <v>12</v>
      </c>
      <c r="M8" s="91" t="s">
        <v>13</v>
      </c>
    </row>
    <row r="9" spans="1:13" x14ac:dyDescent="0.25">
      <c r="A9" s="102"/>
      <c r="B9" s="103"/>
      <c r="C9" s="105"/>
      <c r="D9" s="105"/>
      <c r="E9" s="1" t="s">
        <v>14</v>
      </c>
      <c r="F9" s="1" t="s">
        <v>15</v>
      </c>
      <c r="G9" s="92"/>
      <c r="H9" s="92"/>
      <c r="I9" s="92"/>
      <c r="J9" s="92"/>
      <c r="K9" s="92"/>
      <c r="L9" s="92"/>
      <c r="M9" s="92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45505</v>
      </c>
      <c r="F11" s="89">
        <v>45688</v>
      </c>
      <c r="G11" s="79">
        <v>125000</v>
      </c>
      <c r="H11" s="79">
        <v>3587.5</v>
      </c>
      <c r="I11" s="79">
        <v>17985.990000000002</v>
      </c>
      <c r="J11" s="51">
        <v>3800</v>
      </c>
      <c r="K11" s="79">
        <v>25</v>
      </c>
      <c r="L11" s="79">
        <v>25398.49</v>
      </c>
      <c r="M11" s="79">
        <v>99601.51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2" t="s">
        <v>63</v>
      </c>
      <c r="B14" s="45"/>
      <c r="D14" s="45"/>
    </row>
    <row r="15" spans="1:13" s="35" customFormat="1" ht="15.75" customHeight="1" x14ac:dyDescent="0.25">
      <c r="A15" s="76" t="s">
        <v>64</v>
      </c>
      <c r="B15" s="38" t="s">
        <v>65</v>
      </c>
      <c r="C15" s="88" t="s">
        <v>16</v>
      </c>
      <c r="D15" s="77" t="s">
        <v>17</v>
      </c>
      <c r="E15" s="78">
        <v>45474</v>
      </c>
      <c r="F15" s="78">
        <v>45657</v>
      </c>
      <c r="G15" s="79">
        <v>72000</v>
      </c>
      <c r="H15" s="79">
        <v>2066.4</v>
      </c>
      <c r="I15" s="79">
        <v>5744.84</v>
      </c>
      <c r="J15" s="51">
        <v>2188.8000000000002</v>
      </c>
      <c r="K15" s="79">
        <v>25</v>
      </c>
      <c r="L15" s="79">
        <f>+H15+I15+J15+K15</f>
        <v>10025.040000000001</v>
      </c>
      <c r="M15" s="79">
        <f>+G15-L15</f>
        <v>61974.96</v>
      </c>
    </row>
    <row r="16" spans="1:13" s="35" customFormat="1" ht="15.75" customHeight="1" x14ac:dyDescent="0.25">
      <c r="A16" s="76"/>
      <c r="B16" s="38"/>
      <c r="C16" s="88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+G15</f>
        <v>72000</v>
      </c>
      <c r="H17" s="6">
        <f>+H15</f>
        <v>2066.4</v>
      </c>
      <c r="I17" s="6">
        <f>+I15</f>
        <v>5744.84</v>
      </c>
      <c r="J17" s="6">
        <f>+J15</f>
        <v>2188.8000000000002</v>
      </c>
      <c r="K17" s="6">
        <f>SUM(K13:K14)</f>
        <v>25</v>
      </c>
      <c r="L17" s="6">
        <f>+L15</f>
        <v>10025.040000000001</v>
      </c>
      <c r="M17" s="7">
        <f>+M15</f>
        <v>61974.96</v>
      </c>
    </row>
    <row r="18" spans="1:69" s="10" customFormat="1" ht="15.75" customHeight="1" x14ac:dyDescent="0.25">
      <c r="A18" s="52" t="s">
        <v>44</v>
      </c>
      <c r="B18" s="45"/>
      <c r="D18" s="45"/>
    </row>
    <row r="19" spans="1:69" s="35" customFormat="1" ht="15.75" customHeight="1" x14ac:dyDescent="0.25">
      <c r="A19" s="76" t="s">
        <v>45</v>
      </c>
      <c r="B19" s="46" t="s">
        <v>57</v>
      </c>
      <c r="C19" s="35" t="s">
        <v>16</v>
      </c>
      <c r="D19" s="46" t="s">
        <v>28</v>
      </c>
      <c r="E19" s="78">
        <v>45413</v>
      </c>
      <c r="F19" s="89">
        <v>45595</v>
      </c>
      <c r="G19" s="79">
        <v>110000</v>
      </c>
      <c r="H19" s="79">
        <v>3157</v>
      </c>
      <c r="I19" s="79">
        <v>14028.75</v>
      </c>
      <c r="J19" s="79">
        <v>3344</v>
      </c>
      <c r="K19" s="79">
        <v>1740.46</v>
      </c>
      <c r="L19" s="79">
        <f>+H19+I19+J19+K19</f>
        <v>22270.21</v>
      </c>
      <c r="M19" s="79">
        <f>+G19-L19</f>
        <v>87729.790000000008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M21" si="1">SUM(H18:H19)</f>
        <v>3157</v>
      </c>
      <c r="I21" s="6">
        <f t="shared" si="1"/>
        <v>14028.75</v>
      </c>
      <c r="J21" s="6">
        <f t="shared" si="1"/>
        <v>3344</v>
      </c>
      <c r="K21" s="6">
        <f t="shared" si="1"/>
        <v>1740.46</v>
      </c>
      <c r="L21" s="6">
        <f t="shared" si="1"/>
        <v>22270.21</v>
      </c>
      <c r="M21" s="7">
        <f t="shared" si="1"/>
        <v>87729.790000000008</v>
      </c>
    </row>
    <row r="22" spans="1:69" s="10" customFormat="1" x14ac:dyDescent="0.25">
      <c r="A22" s="60" t="s">
        <v>46</v>
      </c>
      <c r="B22" s="60"/>
      <c r="C22" s="16"/>
      <c r="D22" s="60"/>
      <c r="E22" s="64"/>
      <c r="F22" s="64"/>
      <c r="G22" s="64"/>
      <c r="H22" s="64"/>
      <c r="I22" s="64"/>
      <c r="J22" s="64"/>
      <c r="K22" s="64"/>
    </row>
    <row r="23" spans="1:69" s="35" customFormat="1" x14ac:dyDescent="0.25">
      <c r="A23" s="75" t="s">
        <v>61</v>
      </c>
      <c r="B23" s="38" t="s">
        <v>47</v>
      </c>
      <c r="C23" s="35" t="s">
        <v>16</v>
      </c>
      <c r="D23" s="46" t="s">
        <v>17</v>
      </c>
      <c r="E23" s="78">
        <v>45413</v>
      </c>
      <c r="F23" s="78">
        <v>45595</v>
      </c>
      <c r="G23" s="80">
        <v>50000</v>
      </c>
      <c r="H23" s="80">
        <v>1435</v>
      </c>
      <c r="I23" s="80">
        <v>1854</v>
      </c>
      <c r="J23" s="81">
        <v>1520</v>
      </c>
      <c r="K23" s="82">
        <v>25</v>
      </c>
      <c r="L23" s="83">
        <f>+H23+I23+J23+K23</f>
        <v>4834</v>
      </c>
      <c r="M23" s="83">
        <f>+G23-L23</f>
        <v>45166</v>
      </c>
    </row>
    <row r="24" spans="1:69" s="35" customFormat="1" x14ac:dyDescent="0.25">
      <c r="A24" s="35" t="s">
        <v>48</v>
      </c>
      <c r="B24" s="46" t="s">
        <v>49</v>
      </c>
      <c r="C24" s="35" t="s">
        <v>16</v>
      </c>
      <c r="D24" s="46" t="s">
        <v>17</v>
      </c>
      <c r="E24" s="78">
        <v>45413</v>
      </c>
      <c r="F24" s="78">
        <v>45595</v>
      </c>
      <c r="G24" s="80">
        <v>40000</v>
      </c>
      <c r="H24" s="80">
        <v>1148</v>
      </c>
      <c r="I24" s="80">
        <v>442.65</v>
      </c>
      <c r="J24" s="81">
        <v>1216</v>
      </c>
      <c r="K24" s="82">
        <v>25</v>
      </c>
      <c r="L24" s="83">
        <f t="shared" ref="L24:L25" si="2">+H24+I24+J24+K24</f>
        <v>2831.65</v>
      </c>
      <c r="M24" s="83">
        <f t="shared" ref="M24:M25" si="3">+G24-L24</f>
        <v>37168.35</v>
      </c>
    </row>
    <row r="25" spans="1:69" s="35" customFormat="1" x14ac:dyDescent="0.25">
      <c r="A25" s="75" t="s">
        <v>50</v>
      </c>
      <c r="B25" s="38" t="s">
        <v>51</v>
      </c>
      <c r="C25" s="35" t="s">
        <v>16</v>
      </c>
      <c r="D25" s="46" t="s">
        <v>17</v>
      </c>
      <c r="E25" s="78">
        <v>45413</v>
      </c>
      <c r="F25" s="78">
        <v>45595</v>
      </c>
      <c r="G25" s="80">
        <v>35000</v>
      </c>
      <c r="H25" s="80">
        <v>1004.5</v>
      </c>
      <c r="I25" s="80">
        <v>0</v>
      </c>
      <c r="J25" s="81">
        <v>1064</v>
      </c>
      <c r="K25" s="82">
        <v>25</v>
      </c>
      <c r="L25" s="83">
        <f t="shared" si="2"/>
        <v>2093.5</v>
      </c>
      <c r="M25" s="83">
        <f t="shared" si="3"/>
        <v>32906.5</v>
      </c>
    </row>
    <row r="26" spans="1:69" s="10" customFormat="1" x14ac:dyDescent="0.25">
      <c r="A26" s="49"/>
      <c r="B26" s="36"/>
      <c r="D26" s="45"/>
      <c r="E26" s="2"/>
      <c r="F26" s="2"/>
      <c r="G26" s="57"/>
      <c r="H26" s="57"/>
      <c r="I26" s="57"/>
      <c r="J26" s="58"/>
      <c r="K26" s="59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4">SUM(G23:G25)</f>
        <v>125000</v>
      </c>
      <c r="H27" s="33">
        <f t="shared" si="4"/>
        <v>3587.5</v>
      </c>
      <c r="I27" s="33">
        <f t="shared" si="4"/>
        <v>2296.65</v>
      </c>
      <c r="J27" s="33">
        <f t="shared" si="4"/>
        <v>3800</v>
      </c>
      <c r="K27" s="33">
        <f t="shared" si="4"/>
        <v>75</v>
      </c>
      <c r="L27" s="33">
        <f t="shared" si="4"/>
        <v>9759.15</v>
      </c>
      <c r="M27" s="33">
        <f t="shared" si="4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5" t="s">
        <v>22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23</v>
      </c>
      <c r="B29" s="46" t="s">
        <v>24</v>
      </c>
      <c r="C29" s="75" t="s">
        <v>16</v>
      </c>
      <c r="D29" s="38" t="s">
        <v>17</v>
      </c>
      <c r="E29" s="78">
        <v>45505</v>
      </c>
      <c r="F29" s="89">
        <v>45688</v>
      </c>
      <c r="G29" s="84">
        <v>45000</v>
      </c>
      <c r="H29" s="84">
        <v>1291.5</v>
      </c>
      <c r="I29" s="84">
        <v>1148.33</v>
      </c>
      <c r="J29" s="65">
        <v>1368</v>
      </c>
      <c r="K29" s="84">
        <v>25</v>
      </c>
      <c r="L29" s="84">
        <v>3832.83</v>
      </c>
      <c r="M29" s="85">
        <v>41167.17</v>
      </c>
    </row>
    <row r="30" spans="1:69" s="10" customFormat="1" ht="15.75" customHeight="1" x14ac:dyDescent="0.25">
      <c r="A30" s="35"/>
      <c r="B30" s="46"/>
      <c r="C30" s="49"/>
      <c r="D30" s="36"/>
      <c r="E30" s="2"/>
      <c r="F30" s="2"/>
      <c r="G30" s="37"/>
      <c r="H30" s="37"/>
      <c r="I30" s="37"/>
      <c r="J30" s="65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5">SUM(H28:H29)</f>
        <v>1291.5</v>
      </c>
      <c r="I31" s="6">
        <f t="shared" si="5"/>
        <v>1148.33</v>
      </c>
      <c r="J31" s="6">
        <f t="shared" si="5"/>
        <v>1368</v>
      </c>
      <c r="K31" s="6">
        <f t="shared" si="5"/>
        <v>25</v>
      </c>
      <c r="L31" s="6">
        <f t="shared" si="5"/>
        <v>3832.83</v>
      </c>
      <c r="M31" s="7">
        <f t="shared" si="5"/>
        <v>41167.17</v>
      </c>
    </row>
    <row r="32" spans="1:69" s="10" customFormat="1" ht="15.75" customHeight="1" x14ac:dyDescent="0.25">
      <c r="A32" s="16" t="s">
        <v>52</v>
      </c>
      <c r="B32" s="45"/>
      <c r="D32" s="45"/>
    </row>
    <row r="33" spans="1:69" s="35" customFormat="1" ht="15.75" customHeight="1" x14ac:dyDescent="0.25">
      <c r="A33" s="35" t="s">
        <v>37</v>
      </c>
      <c r="B33" s="46" t="s">
        <v>38</v>
      </c>
      <c r="C33" s="35" t="s">
        <v>16</v>
      </c>
      <c r="D33" s="46" t="s">
        <v>17</v>
      </c>
      <c r="E33" s="78">
        <v>45444</v>
      </c>
      <c r="F33" s="78">
        <v>45626</v>
      </c>
      <c r="G33" s="79">
        <v>110000</v>
      </c>
      <c r="H33" s="79">
        <v>3157</v>
      </c>
      <c r="I33" s="79">
        <v>13599.89</v>
      </c>
      <c r="J33" s="51">
        <v>3344</v>
      </c>
      <c r="K33" s="79">
        <v>3455.92</v>
      </c>
      <c r="L33" s="79">
        <f>+H33+I33+J33+K33</f>
        <v>23556.809999999998</v>
      </c>
      <c r="M33" s="79">
        <f>+G33-L33</f>
        <v>86443.19</v>
      </c>
    </row>
    <row r="34" spans="1:69" s="35" customFormat="1" ht="15.75" customHeight="1" x14ac:dyDescent="0.25">
      <c r="A34" s="35" t="s">
        <v>53</v>
      </c>
      <c r="B34" s="46" t="s">
        <v>60</v>
      </c>
      <c r="C34" s="35" t="s">
        <v>16</v>
      </c>
      <c r="D34" s="46" t="s">
        <v>17</v>
      </c>
      <c r="E34" s="78">
        <v>45413</v>
      </c>
      <c r="F34" s="78">
        <v>45595</v>
      </c>
      <c r="G34" s="79">
        <v>60000</v>
      </c>
      <c r="H34" s="79">
        <v>1722</v>
      </c>
      <c r="I34" s="79">
        <v>2800.49</v>
      </c>
      <c r="J34" s="51">
        <v>1824</v>
      </c>
      <c r="K34" s="79">
        <v>3455.92</v>
      </c>
      <c r="L34" s="79">
        <v>9802.41</v>
      </c>
      <c r="M34" s="79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51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7">
        <f t="shared" ref="G36:L36" si="6">SUM(G32:G34)</f>
        <v>170000</v>
      </c>
      <c r="H36" s="7">
        <f t="shared" si="6"/>
        <v>4879</v>
      </c>
      <c r="I36" s="7">
        <f t="shared" si="6"/>
        <v>16400.379999999997</v>
      </c>
      <c r="J36" s="7">
        <f t="shared" si="6"/>
        <v>5168</v>
      </c>
      <c r="K36" s="7">
        <f t="shared" si="6"/>
        <v>6911.84</v>
      </c>
      <c r="L36" s="7">
        <f t="shared" si="6"/>
        <v>33359.22</v>
      </c>
      <c r="M36" s="7">
        <f>SUM(M32:M34)</f>
        <v>136640.78</v>
      </c>
    </row>
    <row r="37" spans="1:69" s="10" customFormat="1" x14ac:dyDescent="0.25">
      <c r="A37" s="60" t="s">
        <v>54</v>
      </c>
      <c r="B37" s="66"/>
      <c r="C37" s="67"/>
      <c r="D37" s="66"/>
      <c r="E37" s="68"/>
      <c r="F37" s="68"/>
      <c r="G37" s="68"/>
      <c r="H37" s="68"/>
      <c r="I37" s="68"/>
      <c r="J37" s="68"/>
      <c r="K37" s="68"/>
    </row>
    <row r="38" spans="1:69" s="35" customFormat="1" x14ac:dyDescent="0.25">
      <c r="A38" s="75" t="s">
        <v>55</v>
      </c>
      <c r="B38" s="38" t="s">
        <v>56</v>
      </c>
      <c r="C38" s="75" t="s">
        <v>16</v>
      </c>
      <c r="D38" s="38" t="s">
        <v>17</v>
      </c>
      <c r="E38" s="78">
        <v>45413</v>
      </c>
      <c r="F38" s="89">
        <v>45595</v>
      </c>
      <c r="G38" s="86">
        <v>162000</v>
      </c>
      <c r="H38" s="86">
        <v>4649.3999999999996</v>
      </c>
      <c r="I38" s="86">
        <v>26689.32</v>
      </c>
      <c r="J38" s="80">
        <v>4924.8</v>
      </c>
      <c r="K38" s="82">
        <v>25</v>
      </c>
      <c r="L38" s="83">
        <f>+H38+I38+J38+K38</f>
        <v>36288.520000000004</v>
      </c>
      <c r="M38" s="83">
        <f>+G38-L38</f>
        <v>125711.48</v>
      </c>
    </row>
    <row r="39" spans="1:69" s="10" customFormat="1" x14ac:dyDescent="0.25">
      <c r="A39" s="49"/>
      <c r="B39" s="36"/>
      <c r="C39" s="49"/>
      <c r="D39" s="36"/>
      <c r="E39" s="2"/>
      <c r="F39" s="2"/>
      <c r="G39" s="69"/>
      <c r="H39" s="69"/>
      <c r="I39" s="69"/>
      <c r="J39" s="57"/>
      <c r="K39" s="59"/>
      <c r="L39" s="34"/>
      <c r="M39" s="34"/>
    </row>
    <row r="40" spans="1:69" x14ac:dyDescent="0.25">
      <c r="A40" s="3" t="s">
        <v>18</v>
      </c>
      <c r="B40" s="4">
        <v>1</v>
      </c>
      <c r="C40" s="3"/>
      <c r="D40" s="4"/>
      <c r="E40" s="33"/>
      <c r="F40" s="33"/>
      <c r="G40" s="33">
        <f t="shared" ref="G40:M40" si="7">SUM(G38:G38)</f>
        <v>162000</v>
      </c>
      <c r="H40" s="33">
        <f t="shared" si="7"/>
        <v>4649.3999999999996</v>
      </c>
      <c r="I40" s="33">
        <f t="shared" si="7"/>
        <v>26689.32</v>
      </c>
      <c r="J40" s="33">
        <f t="shared" si="7"/>
        <v>4924.8</v>
      </c>
      <c r="K40" s="33">
        <f t="shared" si="7"/>
        <v>25</v>
      </c>
      <c r="L40" s="33">
        <f t="shared" si="7"/>
        <v>36288.520000000004</v>
      </c>
      <c r="M40" s="33">
        <f t="shared" si="7"/>
        <v>125711.48</v>
      </c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10" customFormat="1" ht="18.75" customHeight="1" x14ac:dyDescent="0.25">
      <c r="A41" s="16" t="s">
        <v>25</v>
      </c>
      <c r="B41" s="60"/>
      <c r="C41" s="16"/>
      <c r="D41" s="60"/>
      <c r="E41" s="61"/>
      <c r="F41" s="61"/>
      <c r="G41" s="62"/>
      <c r="H41" s="62"/>
      <c r="I41" s="62"/>
      <c r="J41" s="62"/>
      <c r="K41" s="62"/>
      <c r="L41" s="62"/>
      <c r="M41" s="63"/>
    </row>
    <row r="42" spans="1:69" s="35" customFormat="1" ht="18" customHeight="1" x14ac:dyDescent="0.25">
      <c r="A42" s="75" t="s">
        <v>26</v>
      </c>
      <c r="B42" s="38" t="s">
        <v>27</v>
      </c>
      <c r="C42" s="75" t="s">
        <v>16</v>
      </c>
      <c r="D42" s="38" t="s">
        <v>28</v>
      </c>
      <c r="E42" s="78">
        <v>45413</v>
      </c>
      <c r="F42" s="89">
        <v>45595</v>
      </c>
      <c r="G42" s="15">
        <v>125000</v>
      </c>
      <c r="H42" s="15">
        <v>3587.5</v>
      </c>
      <c r="I42" s="15">
        <v>17985.990000000002</v>
      </c>
      <c r="J42" s="15">
        <v>3800</v>
      </c>
      <c r="K42" s="15">
        <v>25</v>
      </c>
      <c r="L42" s="15">
        <v>25398.49</v>
      </c>
      <c r="M42" s="65">
        <v>99601.51</v>
      </c>
    </row>
    <row r="43" spans="1:69" s="10" customFormat="1" ht="18" customHeight="1" x14ac:dyDescent="0.25">
      <c r="A43" s="49"/>
      <c r="B43" s="36"/>
      <c r="C43" s="49"/>
      <c r="D43" s="36"/>
      <c r="E43" s="2"/>
      <c r="F43" s="2"/>
      <c r="G43" s="70"/>
      <c r="H43" s="70"/>
      <c r="I43" s="70"/>
      <c r="J43" s="70"/>
      <c r="K43" s="70"/>
      <c r="L43" s="70"/>
      <c r="M43" s="71"/>
    </row>
    <row r="44" spans="1:69" ht="15.75" customHeight="1" x14ac:dyDescent="0.25">
      <c r="A44" s="3" t="s">
        <v>18</v>
      </c>
      <c r="B44" s="4">
        <v>1</v>
      </c>
      <c r="C44" s="3"/>
      <c r="D44" s="4"/>
      <c r="E44" s="5"/>
      <c r="F44" s="5"/>
      <c r="G44" s="6">
        <f t="shared" ref="G44:M44" si="8">SUM(G41:G42)</f>
        <v>125000</v>
      </c>
      <c r="H44" s="6">
        <f t="shared" si="8"/>
        <v>3587.5</v>
      </c>
      <c r="I44" s="6">
        <f t="shared" si="8"/>
        <v>17985.990000000002</v>
      </c>
      <c r="J44" s="6">
        <f t="shared" si="8"/>
        <v>3800</v>
      </c>
      <c r="K44" s="6">
        <f t="shared" si="8"/>
        <v>25</v>
      </c>
      <c r="L44" s="6">
        <f t="shared" si="8"/>
        <v>25398.49</v>
      </c>
      <c r="M44" s="7">
        <f t="shared" si="8"/>
        <v>99601.51</v>
      </c>
    </row>
    <row r="45" spans="1:69" s="10" customFormat="1" ht="15.75" customHeight="1" x14ac:dyDescent="0.25">
      <c r="A45" s="55" t="s">
        <v>29</v>
      </c>
      <c r="B45" s="54"/>
      <c r="C45" s="36"/>
      <c r="D45" s="36"/>
      <c r="E45" s="2"/>
      <c r="F45" s="90"/>
      <c r="G45" s="37"/>
      <c r="H45" s="37"/>
      <c r="I45" s="37"/>
      <c r="J45" s="37"/>
      <c r="K45" s="37"/>
      <c r="L45" s="37"/>
      <c r="M45" s="22"/>
    </row>
    <row r="46" spans="1:69" s="35" customFormat="1" ht="15.75" customHeight="1" x14ac:dyDescent="0.25">
      <c r="A46" s="35" t="s">
        <v>30</v>
      </c>
      <c r="B46" s="46" t="s">
        <v>31</v>
      </c>
      <c r="C46" s="75" t="s">
        <v>16</v>
      </c>
      <c r="D46" s="38" t="s">
        <v>28</v>
      </c>
      <c r="E46" s="78">
        <v>45444</v>
      </c>
      <c r="F46" s="78">
        <v>45626</v>
      </c>
      <c r="G46" s="84">
        <v>47500</v>
      </c>
      <c r="H46" s="84">
        <v>1363.25</v>
      </c>
      <c r="I46" s="84">
        <v>1501.16</v>
      </c>
      <c r="J46" s="65">
        <v>1444</v>
      </c>
      <c r="K46" s="84">
        <v>25</v>
      </c>
      <c r="L46" s="84">
        <v>4333.41</v>
      </c>
      <c r="M46" s="85">
        <v>43166.59</v>
      </c>
    </row>
    <row r="47" spans="1:69" s="35" customFormat="1" ht="15" customHeight="1" x14ac:dyDescent="0.25">
      <c r="A47" s="35" t="s">
        <v>32</v>
      </c>
      <c r="B47" s="46" t="s">
        <v>31</v>
      </c>
      <c r="C47" s="75" t="s">
        <v>16</v>
      </c>
      <c r="D47" s="46" t="s">
        <v>28</v>
      </c>
      <c r="E47" s="78">
        <v>45444</v>
      </c>
      <c r="F47" s="78">
        <v>45626</v>
      </c>
      <c r="G47" s="84">
        <v>47500</v>
      </c>
      <c r="H47" s="87">
        <v>1363.25</v>
      </c>
      <c r="I47" s="87">
        <v>1501.16</v>
      </c>
      <c r="J47" s="72">
        <v>1444</v>
      </c>
      <c r="K47" s="87">
        <v>25</v>
      </c>
      <c r="L47" s="87">
        <v>4333.41</v>
      </c>
      <c r="M47" s="87">
        <v>43166.59</v>
      </c>
    </row>
    <row r="48" spans="1:69" s="10" customFormat="1" ht="15" customHeight="1" x14ac:dyDescent="0.25">
      <c r="A48" s="35"/>
      <c r="B48" s="45"/>
      <c r="C48" s="49"/>
      <c r="D48" s="45"/>
      <c r="E48" s="2"/>
      <c r="F48" s="2"/>
      <c r="G48" s="37"/>
      <c r="H48" s="56"/>
      <c r="I48" s="56"/>
      <c r="J48" s="72"/>
      <c r="K48" s="56"/>
      <c r="L48" s="56"/>
      <c r="M48" s="56"/>
    </row>
    <row r="49" spans="1:13" ht="15.75" customHeight="1" x14ac:dyDescent="0.25">
      <c r="A49" s="3" t="s">
        <v>18</v>
      </c>
      <c r="B49" s="4">
        <v>2</v>
      </c>
      <c r="C49" s="3"/>
      <c r="D49" s="4"/>
      <c r="E49" s="5"/>
      <c r="F49" s="5"/>
      <c r="G49" s="6">
        <f>SUM(G46:G47)</f>
        <v>95000</v>
      </c>
      <c r="H49" s="6">
        <f t="shared" ref="H49:M49" si="9">SUM(H46:H47)</f>
        <v>2726.5</v>
      </c>
      <c r="I49" s="6">
        <f t="shared" si="9"/>
        <v>3002.32</v>
      </c>
      <c r="J49" s="6">
        <f t="shared" si="9"/>
        <v>2888</v>
      </c>
      <c r="K49" s="6">
        <f t="shared" si="9"/>
        <v>50</v>
      </c>
      <c r="L49" s="6">
        <f>SUM(L46:L47)</f>
        <v>8666.82</v>
      </c>
      <c r="M49" s="6">
        <f t="shared" si="9"/>
        <v>86333.18</v>
      </c>
    </row>
    <row r="50" spans="1:13" s="10" customFormat="1" ht="18.75" customHeight="1" x14ac:dyDescent="0.25">
      <c r="A50" s="54" t="s">
        <v>33</v>
      </c>
      <c r="B50" s="45"/>
      <c r="D50" s="45"/>
      <c r="E50" s="45"/>
      <c r="F50" s="45"/>
    </row>
    <row r="51" spans="1:13" s="35" customFormat="1" ht="18" customHeight="1" x14ac:dyDescent="0.25">
      <c r="A51" s="73" t="s">
        <v>34</v>
      </c>
      <c r="B51" s="46" t="s">
        <v>35</v>
      </c>
      <c r="C51" s="75" t="s">
        <v>16</v>
      </c>
      <c r="D51" s="46" t="s">
        <v>17</v>
      </c>
      <c r="E51" s="78">
        <v>45444</v>
      </c>
      <c r="F51" s="78">
        <v>45626</v>
      </c>
      <c r="G51" s="79">
        <v>74000</v>
      </c>
      <c r="H51" s="84">
        <v>2123.8000000000002</v>
      </c>
      <c r="I51" s="84">
        <v>6121.2</v>
      </c>
      <c r="J51" s="65">
        <v>2249.6</v>
      </c>
      <c r="K51" s="84">
        <v>25</v>
      </c>
      <c r="L51" s="84">
        <v>10519.6</v>
      </c>
      <c r="M51" s="85">
        <v>63480.4</v>
      </c>
    </row>
    <row r="52" spans="1:13" s="35" customFormat="1" ht="17.25" customHeight="1" x14ac:dyDescent="0.25">
      <c r="A52" s="73" t="s">
        <v>58</v>
      </c>
      <c r="B52" s="46" t="s">
        <v>59</v>
      </c>
      <c r="C52" s="75" t="s">
        <v>16</v>
      </c>
      <c r="D52" s="46" t="s">
        <v>17</v>
      </c>
      <c r="E52" s="78">
        <v>45505</v>
      </c>
      <c r="F52" s="89">
        <v>45688</v>
      </c>
      <c r="G52" s="79">
        <v>40500</v>
      </c>
      <c r="H52" s="84">
        <v>1162.3499999999999</v>
      </c>
      <c r="I52" s="84">
        <v>513.22</v>
      </c>
      <c r="J52" s="65">
        <v>1231.2</v>
      </c>
      <c r="K52" s="84">
        <v>25</v>
      </c>
      <c r="L52" s="84">
        <f>+H52+I52+J52+K52</f>
        <v>2931.77</v>
      </c>
      <c r="M52" s="85">
        <f>+G52-L52</f>
        <v>37568.230000000003</v>
      </c>
    </row>
    <row r="53" spans="1:13" s="10" customFormat="1" ht="18" customHeight="1" x14ac:dyDescent="0.25">
      <c r="A53" s="73"/>
      <c r="B53" s="46"/>
      <c r="C53" s="49"/>
      <c r="D53" s="45"/>
      <c r="E53" s="2"/>
      <c r="F53" s="2"/>
      <c r="G53" s="21"/>
      <c r="H53" s="37"/>
      <c r="I53" s="37"/>
      <c r="J53" s="65"/>
      <c r="K53" s="37"/>
      <c r="L53" s="37"/>
      <c r="M53" s="22"/>
    </row>
    <row r="54" spans="1:13" ht="15.75" customHeight="1" x14ac:dyDescent="0.25">
      <c r="A54" s="3" t="s">
        <v>18</v>
      </c>
      <c r="B54" s="4">
        <v>2</v>
      </c>
      <c r="C54" s="3"/>
      <c r="D54" s="4"/>
      <c r="E54" s="5"/>
      <c r="F54" s="5"/>
      <c r="G54" s="6">
        <f>SUM(G51:G52)</f>
        <v>114500</v>
      </c>
      <c r="H54" s="6">
        <f t="shared" ref="H54:L54" si="10">SUM(H51:H52)</f>
        <v>3286.15</v>
      </c>
      <c r="I54" s="6">
        <f t="shared" si="10"/>
        <v>6634.42</v>
      </c>
      <c r="J54" s="6">
        <f t="shared" si="10"/>
        <v>3480.8</v>
      </c>
      <c r="K54" s="6">
        <f t="shared" si="10"/>
        <v>50</v>
      </c>
      <c r="L54" s="6">
        <f t="shared" si="10"/>
        <v>13451.37</v>
      </c>
      <c r="M54" s="6">
        <f>SUM(M51:M52)</f>
        <v>101048.63</v>
      </c>
    </row>
    <row r="55" spans="1:13" s="10" customFormat="1" ht="15.75" customHeight="1" x14ac:dyDescent="0.25">
      <c r="A55" s="55" t="s">
        <v>36</v>
      </c>
      <c r="B55" s="54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s="35" customFormat="1" ht="15" customHeight="1" x14ac:dyDescent="0.25">
      <c r="A56" s="35" t="s">
        <v>39</v>
      </c>
      <c r="B56" s="38" t="s">
        <v>40</v>
      </c>
      <c r="C56" s="75" t="s">
        <v>16</v>
      </c>
      <c r="D56" s="38" t="s">
        <v>17</v>
      </c>
      <c r="E56" s="78">
        <v>45444</v>
      </c>
      <c r="F56" s="89">
        <v>45626</v>
      </c>
      <c r="G56" s="87">
        <v>55000</v>
      </c>
      <c r="H56" s="87">
        <v>1578.5</v>
      </c>
      <c r="I56" s="87">
        <v>2559.6799999999998</v>
      </c>
      <c r="J56" s="87">
        <v>1672</v>
      </c>
      <c r="K56" s="87">
        <v>25</v>
      </c>
      <c r="L56" s="87">
        <v>5835.18</v>
      </c>
      <c r="M56" s="87">
        <v>49164.82</v>
      </c>
    </row>
    <row r="57" spans="1:13" s="10" customFormat="1" ht="15" customHeight="1" x14ac:dyDescent="0.25">
      <c r="A57" s="35"/>
      <c r="B57" s="36"/>
      <c r="C57" s="49"/>
      <c r="D57" s="36"/>
      <c r="E57" s="2"/>
      <c r="F57" s="2"/>
      <c r="G57" s="56"/>
      <c r="H57" s="56"/>
      <c r="I57" s="56"/>
      <c r="J57" s="56"/>
      <c r="K57" s="56"/>
      <c r="L57" s="56"/>
      <c r="M57" s="56"/>
    </row>
    <row r="58" spans="1:13" ht="15.75" customHeight="1" x14ac:dyDescent="0.25">
      <c r="A58" s="3" t="s">
        <v>18</v>
      </c>
      <c r="B58" s="4">
        <v>1</v>
      </c>
      <c r="C58" s="3"/>
      <c r="D58" s="4"/>
      <c r="E58" s="5"/>
      <c r="F58" s="5"/>
      <c r="G58" s="6">
        <f t="shared" ref="G58:M58" si="11">SUM(G56:G56)</f>
        <v>55000</v>
      </c>
      <c r="H58" s="6">
        <f t="shared" si="11"/>
        <v>1578.5</v>
      </c>
      <c r="I58" s="6">
        <f t="shared" si="11"/>
        <v>2559.6799999999998</v>
      </c>
      <c r="J58" s="6">
        <f t="shared" si="11"/>
        <v>1672</v>
      </c>
      <c r="K58" s="6">
        <f t="shared" si="11"/>
        <v>25</v>
      </c>
      <c r="L58" s="6">
        <f t="shared" si="11"/>
        <v>5835.18</v>
      </c>
      <c r="M58" s="7">
        <f t="shared" si="11"/>
        <v>49164.82</v>
      </c>
    </row>
    <row r="59" spans="1:13" s="10" customFormat="1" ht="15.75" customHeight="1" x14ac:dyDescent="0.25">
      <c r="A59" s="35"/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13" ht="21.75" customHeight="1" x14ac:dyDescent="0.25">
      <c r="A60" s="11" t="s">
        <v>41</v>
      </c>
      <c r="B60" s="74">
        <f>+B13+B17+B21+B27+B31+B36+B40+B44+B49+B54+B58</f>
        <v>16</v>
      </c>
      <c r="C60" s="12"/>
      <c r="D60" s="40"/>
      <c r="E60" s="12"/>
      <c r="F60" s="12"/>
      <c r="G60" s="12">
        <f t="shared" ref="G60:M60" si="12">+G13+G17+G21+G27+G31+G36+G40+G44+G49+G54+G58</f>
        <v>1198500</v>
      </c>
      <c r="H60" s="12">
        <f t="shared" si="12"/>
        <v>34396.950000000004</v>
      </c>
      <c r="I60" s="12">
        <f t="shared" si="12"/>
        <v>114476.67000000001</v>
      </c>
      <c r="J60" s="12">
        <f t="shared" si="12"/>
        <v>36434.400000000001</v>
      </c>
      <c r="K60" s="12">
        <f t="shared" si="12"/>
        <v>8977.2999999999993</v>
      </c>
      <c r="L60" s="12">
        <f t="shared" si="12"/>
        <v>194285.32</v>
      </c>
      <c r="M60" s="12">
        <f t="shared" si="12"/>
        <v>1004214.6799999999</v>
      </c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53"/>
    </row>
    <row r="62" spans="1:13" s="10" customFormat="1" x14ac:dyDescent="0.25">
      <c r="A62" s="29"/>
      <c r="B62" s="30"/>
      <c r="C62" s="29"/>
      <c r="D62" s="30"/>
      <c r="E62" s="31"/>
      <c r="F62" s="31"/>
      <c r="G62" s="32"/>
      <c r="H62" s="32"/>
      <c r="I62" s="32"/>
      <c r="J62" s="32"/>
      <c r="K62" s="32"/>
      <c r="L62" s="32"/>
      <c r="M62" s="32"/>
    </row>
    <row r="63" spans="1:13" s="10" customFormat="1" x14ac:dyDescent="0.25">
      <c r="A63" s="29"/>
      <c r="B63" s="30"/>
      <c r="C63" s="29"/>
      <c r="D63" s="30"/>
      <c r="E63" s="31"/>
      <c r="F63" s="31"/>
      <c r="G63" s="32"/>
      <c r="H63" s="32"/>
      <c r="I63" s="32"/>
      <c r="J63" s="32"/>
      <c r="K63" s="32"/>
      <c r="L63" s="32"/>
      <c r="M63" s="3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ht="21" x14ac:dyDescent="0.35">
      <c r="A65" s="18" t="s">
        <v>42</v>
      </c>
      <c r="B65" s="47"/>
      <c r="C65" s="23"/>
      <c r="D65" s="42"/>
      <c r="E65" s="23"/>
      <c r="F65" s="23"/>
      <c r="G65" s="25"/>
      <c r="H65" s="18"/>
      <c r="I65" s="26"/>
      <c r="J65" s="26"/>
      <c r="K65" s="27"/>
      <c r="L65" s="27"/>
    </row>
    <row r="66" spans="1:13" s="10" customFormat="1" ht="21" x14ac:dyDescent="0.35">
      <c r="A66" s="24" t="s">
        <v>43</v>
      </c>
      <c r="B66" s="47"/>
      <c r="C66" s="23"/>
      <c r="D66" s="43"/>
      <c r="E66" s="23"/>
      <c r="F66" s="23"/>
      <c r="G66" s="25"/>
      <c r="H66" s="24"/>
      <c r="I66" s="26"/>
      <c r="J66" s="26"/>
      <c r="K66" s="28"/>
      <c r="L66" s="28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24.75" customHeigh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ht="15.75" x14ac:dyDescent="0.25">
      <c r="A410" s="19"/>
      <c r="B410" s="44"/>
      <c r="C410" s="19"/>
      <c r="D410" s="44"/>
      <c r="E410" s="19"/>
      <c r="F410" s="19"/>
      <c r="G410" s="20"/>
      <c r="H410" s="20"/>
      <c r="I410" s="20"/>
      <c r="J410" s="20"/>
      <c r="K410" s="20"/>
      <c r="L410" s="20"/>
      <c r="M410" s="20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</sheetData>
  <mergeCells count="18"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Agosto-2024</vt:lpstr>
      <vt:lpstr>'Agosto-2024'!Área_de_impresión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2024-08-14T19:01:50Z</cp:lastPrinted>
  <dcterms:created xsi:type="dcterms:W3CDTF">2023-11-10T15:33:29Z</dcterms:created>
  <dcterms:modified xsi:type="dcterms:W3CDTF">2024-08-14T19:02:17Z</dcterms:modified>
</cp:coreProperties>
</file>