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4- ABRIL\"/>
    </mc:Choice>
  </mc:AlternateContent>
  <xr:revisionPtr revIDLastSave="0" documentId="13_ncr:1_{5D3C3E3B-F939-4688-B068-821148BF1055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Abril-2024" sheetId="1" r:id="rId1"/>
  </sheets>
  <definedNames>
    <definedName name="_xlnm.Print_Area" localSheetId="0">'Abril-2024'!$A$1:$AC$76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1" l="1"/>
  <c r="M64" i="1"/>
  <c r="L64" i="1"/>
  <c r="K64" i="1"/>
  <c r="I64" i="1"/>
  <c r="H64" i="1"/>
  <c r="G64" i="1"/>
  <c r="L46" i="1"/>
  <c r="M46" i="1" s="1"/>
  <c r="M48" i="1" s="1"/>
  <c r="L42" i="1"/>
  <c r="L44" i="1" s="1"/>
  <c r="K44" i="1"/>
  <c r="J44" i="1"/>
  <c r="I44" i="1"/>
  <c r="H44" i="1"/>
  <c r="G44" i="1"/>
  <c r="K48" i="1"/>
  <c r="J48" i="1"/>
  <c r="I48" i="1"/>
  <c r="H48" i="1"/>
  <c r="G48" i="1"/>
  <c r="L53" i="1"/>
  <c r="G58" i="1"/>
  <c r="H58" i="1"/>
  <c r="I58" i="1"/>
  <c r="J58" i="1"/>
  <c r="K58" i="1"/>
  <c r="L56" i="1"/>
  <c r="L58" i="1" s="1"/>
  <c r="L34" i="1"/>
  <c r="L36" i="1" s="1"/>
  <c r="I36" i="1"/>
  <c r="H36" i="1"/>
  <c r="G36" i="1"/>
  <c r="G40" i="1"/>
  <c r="H40" i="1"/>
  <c r="I40" i="1"/>
  <c r="J40" i="1"/>
  <c r="K40" i="1"/>
  <c r="L40" i="1"/>
  <c r="M40" i="1"/>
  <c r="G32" i="1"/>
  <c r="H32" i="1"/>
  <c r="I32" i="1"/>
  <c r="J32" i="1"/>
  <c r="K32" i="1"/>
  <c r="M30" i="1"/>
  <c r="L29" i="1"/>
  <c r="M29" i="1" s="1"/>
  <c r="K23" i="1"/>
  <c r="J23" i="1"/>
  <c r="I23" i="1"/>
  <c r="H23" i="1"/>
  <c r="L20" i="1"/>
  <c r="M20" i="1" s="1"/>
  <c r="L21" i="1"/>
  <c r="M21" i="1" s="1"/>
  <c r="L19" i="1"/>
  <c r="M19" i="1" s="1"/>
  <c r="G23" i="1"/>
  <c r="G17" i="1"/>
  <c r="M17" i="1"/>
  <c r="K17" i="1"/>
  <c r="J17" i="1"/>
  <c r="I17" i="1"/>
  <c r="H17" i="1"/>
  <c r="L15" i="1"/>
  <c r="L17" i="1" s="1"/>
  <c r="G27" i="1"/>
  <c r="L48" i="1" l="1"/>
  <c r="M42" i="1"/>
  <c r="M44" i="1" s="1"/>
  <c r="M56" i="1"/>
  <c r="M58" i="1" s="1"/>
  <c r="M34" i="1"/>
  <c r="M36" i="1" s="1"/>
  <c r="M32" i="1"/>
  <c r="J36" i="1"/>
  <c r="K36" i="1"/>
  <c r="M23" i="1"/>
  <c r="L32" i="1"/>
  <c r="L23" i="1"/>
  <c r="G53" i="1" l="1"/>
  <c r="K62" i="1" l="1"/>
  <c r="J62" i="1"/>
  <c r="I62" i="1"/>
  <c r="H62" i="1"/>
  <c r="G62" i="1"/>
  <c r="M62" i="1"/>
  <c r="M53" i="1"/>
  <c r="K53" i="1"/>
  <c r="J53" i="1"/>
  <c r="I53" i="1"/>
  <c r="H53" i="1"/>
  <c r="M27" i="1"/>
  <c r="L27" i="1"/>
  <c r="K27" i="1"/>
  <c r="J27" i="1"/>
  <c r="I27" i="1"/>
  <c r="H27" i="1"/>
  <c r="M13" i="1"/>
  <c r="L13" i="1"/>
  <c r="K13" i="1"/>
  <c r="J13" i="1"/>
  <c r="I13" i="1"/>
  <c r="H13" i="1"/>
  <c r="G13" i="1"/>
  <c r="L62" i="1" l="1"/>
</calcChain>
</file>

<file path=xl/sharedStrings.xml><?xml version="1.0" encoding="utf-8"?>
<sst xmlns="http://schemas.openxmlformats.org/spreadsheetml/2006/main" count="113" uniqueCount="70">
  <si>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</si>
  <si>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</si>
  <si>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</si>
  <si>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</si>
  <si>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</si>
  <si>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</si>
  <si>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</si>
  <si>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</si>
  <si>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</si>
  <si>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</si>
  <si>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</si>
  <si>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</si>
  <si>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</si>
  <si>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</si>
  <si>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</si>
  <si>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</si>
  <si>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</si>
  <si>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</si>
  <si>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</si>
  <si>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</si>
  <si>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</si>
  <si>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</si>
  <si>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</si>
  <si>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</si>
  <si>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</si>
  <si>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</si>
  <si>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</si>
  <si>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</si>
  <si>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</si>
  <si>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</si>
  <si>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</si>
  <si>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</si>
  <si>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</si>
  <si>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</si>
  <si>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</si>
  <si>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</si>
  <si>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</si>
  <si>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</si>
  <si>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</si>
  <si>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</si>
  <si>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</si>
  <si>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</si>
  <si>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</si>
  <si>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</si>
  <si>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</si>
  <si>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</si>
  <si>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</si>
  <si>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</si>
  <si>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</si>
  <si>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</si>
  <si>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</si>
  <si>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</si>
  <si>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</si>
  <si>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</si>
  <si>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</si>
  <si>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</si>
  <si>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</si>
  <si>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</si>
  <si>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</si>
  <si>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</si>
  <si>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</si>
  <si>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</si>
  <si>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</si>
  <si>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Mes de Abril-2024</t>
  </si>
  <si>
    <t>DIVISION DE INCLUSION EDUCATIVA</t>
  </si>
  <si>
    <t>ALFONSINA MARGARITA DE LA CRUZ MARTINEZ</t>
  </si>
  <si>
    <t>ENCARGADA DIVISION EDUCATIVA</t>
  </si>
  <si>
    <t>DIVISION INCLUSION LABORAL</t>
  </si>
  <si>
    <t>ENCARGADA DIVISION INCLUSION LABORAL</t>
  </si>
  <si>
    <t>YANINA RODRIGUEZ BERIGUETE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</si>
</sst>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4"/>
  <sheetViews>
    <sheetView tabSelected="1" zoomScale="80" zoomScaleNormal="80" workbookViewId="0">
      <pane ySplit="1" topLeftCell="A17" activePane="bottomLeft" state="frozen"/>
      <selection pane="bottomLeft" activeCell="F15" sqref="F15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s="10" customFormat="1" ht="26.25" customHeight="1" x14ac:dyDescent="0.4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s="10" customFormat="1" ht="26.25" customHeight="1" x14ac:dyDescent="0.4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10" customFormat="1" ht="8.25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10" customFormat="1" ht="20.25" x14ac:dyDescent="0.3">
      <c r="A5" s="96" t="s">
        <v>62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 s="10" customFormat="1" ht="20.25" x14ac:dyDescent="0.3">
      <c r="A6" s="96" t="s">
        <v>63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97" t="s">
        <v>2</v>
      </c>
      <c r="B8" s="97" t="s">
        <v>3</v>
      </c>
      <c r="C8" s="100" t="s">
        <v>4</v>
      </c>
      <c r="D8" s="100" t="s">
        <v>5</v>
      </c>
      <c r="E8" s="102" t="s">
        <v>6</v>
      </c>
      <c r="F8" s="103"/>
      <c r="G8" s="89" t="s">
        <v>7</v>
      </c>
      <c r="H8" s="89" t="s">
        <v>8</v>
      </c>
      <c r="I8" s="89" t="s">
        <v>9</v>
      </c>
      <c r="J8" s="89" t="s">
        <v>10</v>
      </c>
      <c r="K8" s="89" t="s">
        <v>11</v>
      </c>
      <c r="L8" s="89" t="s">
        <v>12</v>
      </c>
      <c r="M8" s="89" t="s">
        <v>13</v>
      </c>
    </row>
    <row r="9" spans="1:13" x14ac:dyDescent="0.25">
      <c r="A9" s="98"/>
      <c r="B9" s="99"/>
      <c r="C9" s="101"/>
      <c r="D9" s="101"/>
      <c r="E9" s="1" t="s">
        <v>14</v>
      </c>
      <c r="F9" s="1" t="s">
        <v>15</v>
      </c>
      <c r="G9" s="90"/>
      <c r="H9" s="90"/>
      <c r="I9" s="90"/>
      <c r="J9" s="90"/>
      <c r="K9" s="90"/>
      <c r="L9" s="90"/>
      <c r="M9" s="90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45292</v>
      </c>
      <c r="F11" s="78">
        <v>45473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44</v>
      </c>
      <c r="B14" s="45"/>
      <c r="D14" s="45"/>
    </row>
    <row r="15" spans="1:13" s="35" customFormat="1" ht="15.75" customHeight="1" x14ac:dyDescent="0.25">
      <c r="A15" s="76" t="s">
        <v>45</v>
      </c>
      <c r="B15" s="46" t="s">
        <v>57</v>
      </c>
      <c r="C15" s="35" t="s">
        <v>16</v>
      </c>
      <c r="D15" s="46" t="s">
        <v>28</v>
      </c>
      <c r="E15" s="78">
        <v>45231</v>
      </c>
      <c r="F15" s="78">
        <v>45412</v>
      </c>
      <c r="G15" s="79">
        <v>110000</v>
      </c>
      <c r="H15" s="79">
        <v>3157</v>
      </c>
      <c r="I15" s="79">
        <v>14457.62</v>
      </c>
      <c r="J15" s="79">
        <v>3344</v>
      </c>
      <c r="K15" s="79">
        <v>25</v>
      </c>
      <c r="L15" s="79">
        <f>+H15+I15+J15+K15</f>
        <v>20983.620000000003</v>
      </c>
      <c r="M15" s="79">
        <v>89016.38</v>
      </c>
    </row>
    <row r="16" spans="1:13" s="10" customFormat="1" ht="15.75" customHeight="1" x14ac:dyDescent="0.25">
      <c r="A16" s="52"/>
      <c r="B16" s="45"/>
      <c r="D16" s="45"/>
      <c r="E16" s="2"/>
      <c r="F16" s="2"/>
      <c r="G16" s="21"/>
      <c r="H16" s="21"/>
      <c r="I16" s="21"/>
      <c r="J16" s="21"/>
      <c r="K16" s="21"/>
      <c r="L16" s="21"/>
      <c r="M16" s="21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SUM(G14:G15)</f>
        <v>110000</v>
      </c>
      <c r="H17" s="6">
        <f t="shared" ref="H17:M17" si="1">SUM(H14:H15)</f>
        <v>3157</v>
      </c>
      <c r="I17" s="6">
        <f t="shared" si="1"/>
        <v>14457.62</v>
      </c>
      <c r="J17" s="6">
        <f t="shared" si="1"/>
        <v>3344</v>
      </c>
      <c r="K17" s="6">
        <f t="shared" si="1"/>
        <v>25</v>
      </c>
      <c r="L17" s="6">
        <f t="shared" si="1"/>
        <v>20983.620000000003</v>
      </c>
      <c r="M17" s="7">
        <f t="shared" si="1"/>
        <v>89016.38</v>
      </c>
    </row>
    <row r="18" spans="1:69" s="10" customFormat="1" x14ac:dyDescent="0.25">
      <c r="A18" s="60" t="s">
        <v>46</v>
      </c>
      <c r="B18" s="60"/>
      <c r="C18" s="16"/>
      <c r="D18" s="60"/>
      <c r="E18" s="64"/>
      <c r="F18" s="64"/>
      <c r="G18" s="64"/>
      <c r="H18" s="64"/>
      <c r="I18" s="64"/>
      <c r="J18" s="64"/>
      <c r="K18" s="64"/>
    </row>
    <row r="19" spans="1:69" s="35" customFormat="1" x14ac:dyDescent="0.25">
      <c r="A19" s="75" t="s">
        <v>61</v>
      </c>
      <c r="B19" s="38" t="s">
        <v>47</v>
      </c>
      <c r="C19" s="35" t="s">
        <v>16</v>
      </c>
      <c r="D19" s="46" t="s">
        <v>17</v>
      </c>
      <c r="E19" s="78">
        <v>45231</v>
      </c>
      <c r="F19" s="78">
        <v>45412</v>
      </c>
      <c r="G19" s="80">
        <v>50000</v>
      </c>
      <c r="H19" s="80">
        <v>1435</v>
      </c>
      <c r="I19" s="80">
        <v>1854</v>
      </c>
      <c r="J19" s="81">
        <v>1520</v>
      </c>
      <c r="K19" s="82">
        <v>25</v>
      </c>
      <c r="L19" s="83">
        <f>+H19+I19+J19+K19</f>
        <v>4834</v>
      </c>
      <c r="M19" s="83">
        <f>+G19-L19</f>
        <v>45166</v>
      </c>
    </row>
    <row r="20" spans="1:69" s="35" customFormat="1" x14ac:dyDescent="0.25">
      <c r="A20" s="35" t="s">
        <v>48</v>
      </c>
      <c r="B20" s="46" t="s">
        <v>49</v>
      </c>
      <c r="C20" s="35" t="s">
        <v>16</v>
      </c>
      <c r="D20" s="46" t="s">
        <v>17</v>
      </c>
      <c r="E20" s="78">
        <v>45231</v>
      </c>
      <c r="F20" s="78">
        <v>45412</v>
      </c>
      <c r="G20" s="80">
        <v>40000</v>
      </c>
      <c r="H20" s="80">
        <v>1148</v>
      </c>
      <c r="I20" s="80">
        <v>442.65</v>
      </c>
      <c r="J20" s="81">
        <v>1216</v>
      </c>
      <c r="K20" s="82">
        <v>25</v>
      </c>
      <c r="L20" s="83">
        <f t="shared" ref="L20:L21" si="2">+H20+I20+J20+K20</f>
        <v>2831.65</v>
      </c>
      <c r="M20" s="83">
        <f t="shared" ref="M20:M21" si="3">+G20-L20</f>
        <v>37168.35</v>
      </c>
    </row>
    <row r="21" spans="1:69" s="35" customFormat="1" x14ac:dyDescent="0.25">
      <c r="A21" s="75" t="s">
        <v>50</v>
      </c>
      <c r="B21" s="38" t="s">
        <v>51</v>
      </c>
      <c r="C21" s="35" t="s">
        <v>16</v>
      </c>
      <c r="D21" s="46" t="s">
        <v>17</v>
      </c>
      <c r="E21" s="78">
        <v>45231</v>
      </c>
      <c r="F21" s="78">
        <v>45412</v>
      </c>
      <c r="G21" s="80">
        <v>35000</v>
      </c>
      <c r="H21" s="80">
        <v>1004.5</v>
      </c>
      <c r="I21" s="80">
        <v>0</v>
      </c>
      <c r="J21" s="81">
        <v>1064</v>
      </c>
      <c r="K21" s="82">
        <v>25</v>
      </c>
      <c r="L21" s="83">
        <f t="shared" si="2"/>
        <v>2093.5</v>
      </c>
      <c r="M21" s="83">
        <f t="shared" si="3"/>
        <v>32906.5</v>
      </c>
    </row>
    <row r="22" spans="1:69" s="10" customFormat="1" x14ac:dyDescent="0.25">
      <c r="A22" s="49"/>
      <c r="B22" s="36"/>
      <c r="D22" s="45"/>
      <c r="E22" s="2"/>
      <c r="F22" s="2"/>
      <c r="G22" s="57"/>
      <c r="H22" s="57"/>
      <c r="I22" s="57"/>
      <c r="J22" s="58"/>
      <c r="K22" s="59"/>
      <c r="L22" s="34"/>
      <c r="M22" s="34"/>
    </row>
    <row r="23" spans="1:69" x14ac:dyDescent="0.25">
      <c r="A23" s="3" t="s">
        <v>18</v>
      </c>
      <c r="B23" s="4">
        <v>3</v>
      </c>
      <c r="C23" s="3"/>
      <c r="D23" s="4"/>
      <c r="E23" s="33"/>
      <c r="F23" s="33"/>
      <c r="G23" s="33">
        <f t="shared" ref="G23:M23" si="4">SUM(G19:G21)</f>
        <v>125000</v>
      </c>
      <c r="H23" s="33">
        <f t="shared" si="4"/>
        <v>3587.5</v>
      </c>
      <c r="I23" s="33">
        <f t="shared" si="4"/>
        <v>2296.65</v>
      </c>
      <c r="J23" s="33">
        <f t="shared" si="4"/>
        <v>3800</v>
      </c>
      <c r="K23" s="33">
        <f t="shared" si="4"/>
        <v>75</v>
      </c>
      <c r="L23" s="33">
        <f t="shared" si="4"/>
        <v>9759.15</v>
      </c>
      <c r="M23" s="33">
        <f t="shared" si="4"/>
        <v>115240.85</v>
      </c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10" customFormat="1" ht="15.75" customHeight="1" x14ac:dyDescent="0.25">
      <c r="A24" s="55" t="s">
        <v>22</v>
      </c>
      <c r="B24" s="46"/>
      <c r="C24" s="36"/>
      <c r="D24" s="36"/>
      <c r="E24" s="2"/>
      <c r="F24" s="2"/>
      <c r="G24" s="37"/>
      <c r="H24" s="37"/>
      <c r="I24" s="37"/>
      <c r="J24" s="37"/>
      <c r="K24" s="37"/>
      <c r="L24" s="37"/>
      <c r="M24" s="22"/>
    </row>
    <row r="25" spans="1:69" s="35" customFormat="1" ht="15.75" customHeight="1" x14ac:dyDescent="0.25">
      <c r="A25" s="35" t="s">
        <v>23</v>
      </c>
      <c r="B25" s="46" t="s">
        <v>24</v>
      </c>
      <c r="C25" s="75" t="s">
        <v>16</v>
      </c>
      <c r="D25" s="38" t="s">
        <v>17</v>
      </c>
      <c r="E25" s="84">
        <v>45292</v>
      </c>
      <c r="F25" s="84">
        <v>45473</v>
      </c>
      <c r="G25" s="85">
        <v>45000</v>
      </c>
      <c r="H25" s="85">
        <v>1291.5</v>
      </c>
      <c r="I25" s="85">
        <v>1148.33</v>
      </c>
      <c r="J25" s="65">
        <v>1368</v>
      </c>
      <c r="K25" s="85">
        <v>25</v>
      </c>
      <c r="L25" s="85">
        <v>3832.83</v>
      </c>
      <c r="M25" s="86">
        <v>41167.17</v>
      </c>
    </row>
    <row r="26" spans="1:69" s="10" customFormat="1" ht="15.75" customHeight="1" x14ac:dyDescent="0.25">
      <c r="A26" s="35"/>
      <c r="B26" s="46"/>
      <c r="C26" s="49"/>
      <c r="D26" s="36"/>
      <c r="E26" s="2"/>
      <c r="F26" s="2"/>
      <c r="G26" s="37"/>
      <c r="H26" s="37"/>
      <c r="I26" s="37"/>
      <c r="J26" s="65"/>
      <c r="K26" s="37"/>
      <c r="L26" s="37"/>
      <c r="M26" s="22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>SUM(G24:G25)</f>
        <v>45000</v>
      </c>
      <c r="H27" s="6">
        <f t="shared" ref="H27:M27" si="5">SUM(H24:H25)</f>
        <v>1291.5</v>
      </c>
      <c r="I27" s="6">
        <f t="shared" si="5"/>
        <v>1148.33</v>
      </c>
      <c r="J27" s="6">
        <f t="shared" si="5"/>
        <v>1368</v>
      </c>
      <c r="K27" s="6">
        <f t="shared" si="5"/>
        <v>25</v>
      </c>
      <c r="L27" s="6">
        <f t="shared" si="5"/>
        <v>3832.83</v>
      </c>
      <c r="M27" s="7">
        <f t="shared" si="5"/>
        <v>41167.17</v>
      </c>
    </row>
    <row r="28" spans="1:69" s="10" customFormat="1" ht="15.75" customHeight="1" x14ac:dyDescent="0.25">
      <c r="A28" s="16" t="s">
        <v>52</v>
      </c>
      <c r="B28" s="45"/>
      <c r="D28" s="45"/>
    </row>
    <row r="29" spans="1:69" s="35" customFormat="1" ht="15.75" customHeight="1" x14ac:dyDescent="0.25">
      <c r="A29" s="35" t="s">
        <v>37</v>
      </c>
      <c r="B29" s="46" t="s">
        <v>38</v>
      </c>
      <c r="C29" s="35" t="s">
        <v>16</v>
      </c>
      <c r="D29" s="46" t="s">
        <v>17</v>
      </c>
      <c r="E29" s="78">
        <v>45261</v>
      </c>
      <c r="F29" s="78">
        <v>45443</v>
      </c>
      <c r="G29" s="79">
        <v>110000</v>
      </c>
      <c r="H29" s="79">
        <v>3157</v>
      </c>
      <c r="I29" s="79">
        <v>13599.89</v>
      </c>
      <c r="J29" s="51">
        <v>3344</v>
      </c>
      <c r="K29" s="79">
        <v>7027.35</v>
      </c>
      <c r="L29" s="79">
        <f>+H29+I29+J29+K29</f>
        <v>27128.239999999998</v>
      </c>
      <c r="M29" s="79">
        <f>+G29-L29</f>
        <v>82871.760000000009</v>
      </c>
    </row>
    <row r="30" spans="1:69" s="35" customFormat="1" ht="15.75" customHeight="1" x14ac:dyDescent="0.25">
      <c r="A30" s="35" t="s">
        <v>53</v>
      </c>
      <c r="B30" s="46" t="s">
        <v>60</v>
      </c>
      <c r="C30" s="35" t="s">
        <v>16</v>
      </c>
      <c r="D30" s="46" t="s">
        <v>17</v>
      </c>
      <c r="E30" s="78">
        <v>45231</v>
      </c>
      <c r="F30" s="78">
        <v>45412</v>
      </c>
      <c r="G30" s="79">
        <v>60000</v>
      </c>
      <c r="H30" s="79">
        <v>1722</v>
      </c>
      <c r="I30" s="79">
        <v>2800.49</v>
      </c>
      <c r="J30" s="51">
        <v>1824</v>
      </c>
      <c r="K30" s="79">
        <v>3455.92</v>
      </c>
      <c r="L30" s="79">
        <v>9802.41</v>
      </c>
      <c r="M30" s="79">
        <f>+G30-L30</f>
        <v>50197.59</v>
      </c>
    </row>
    <row r="31" spans="1:69" s="10" customFormat="1" ht="15.75" customHeight="1" x14ac:dyDescent="0.25">
      <c r="B31" s="45"/>
      <c r="D31" s="45"/>
      <c r="E31" s="2"/>
      <c r="F31" s="2"/>
      <c r="G31" s="21"/>
      <c r="H31" s="21"/>
      <c r="I31" s="21"/>
      <c r="J31" s="51"/>
      <c r="K31" s="21"/>
      <c r="L31" s="21"/>
      <c r="M31" s="21"/>
    </row>
    <row r="32" spans="1:69" ht="15.75" customHeight="1" x14ac:dyDescent="0.25">
      <c r="A32" s="3" t="s">
        <v>18</v>
      </c>
      <c r="B32" s="4">
        <v>2</v>
      </c>
      <c r="C32" s="3"/>
      <c r="D32" s="4"/>
      <c r="E32" s="5"/>
      <c r="F32" s="5"/>
      <c r="G32" s="7">
        <f t="shared" ref="G32:L32" si="6">SUM(G28:G30)</f>
        <v>170000</v>
      </c>
      <c r="H32" s="7">
        <f t="shared" si="6"/>
        <v>4879</v>
      </c>
      <c r="I32" s="7">
        <f t="shared" si="6"/>
        <v>16400.379999999997</v>
      </c>
      <c r="J32" s="7">
        <f t="shared" si="6"/>
        <v>5168</v>
      </c>
      <c r="K32" s="7">
        <f t="shared" si="6"/>
        <v>10483.27</v>
      </c>
      <c r="L32" s="7">
        <f t="shared" si="6"/>
        <v>36930.649999999994</v>
      </c>
      <c r="M32" s="7">
        <f>SUM(M28:M30)</f>
        <v>133069.35</v>
      </c>
    </row>
    <row r="33" spans="1:69" s="10" customFormat="1" x14ac:dyDescent="0.25">
      <c r="A33" s="60" t="s">
        <v>54</v>
      </c>
      <c r="B33" s="66"/>
      <c r="C33" s="67"/>
      <c r="D33" s="66"/>
      <c r="E33" s="68"/>
      <c r="F33" s="68"/>
      <c r="G33" s="68"/>
      <c r="H33" s="68"/>
      <c r="I33" s="68"/>
      <c r="J33" s="68"/>
      <c r="K33" s="68"/>
    </row>
    <row r="34" spans="1:69" s="35" customFormat="1" x14ac:dyDescent="0.25">
      <c r="A34" s="75" t="s">
        <v>55</v>
      </c>
      <c r="B34" s="38" t="s">
        <v>56</v>
      </c>
      <c r="C34" s="75" t="s">
        <v>16</v>
      </c>
      <c r="D34" s="38" t="s">
        <v>17</v>
      </c>
      <c r="E34" s="78">
        <v>45231</v>
      </c>
      <c r="F34" s="78">
        <v>45412</v>
      </c>
      <c r="G34" s="87">
        <v>162000</v>
      </c>
      <c r="H34" s="87">
        <v>4649.3999999999996</v>
      </c>
      <c r="I34" s="87">
        <v>26689.32</v>
      </c>
      <c r="J34" s="80">
        <v>4924.8</v>
      </c>
      <c r="K34" s="82">
        <v>25</v>
      </c>
      <c r="L34" s="83">
        <f>+H34+I34+J34+K34</f>
        <v>36288.520000000004</v>
      </c>
      <c r="M34" s="83">
        <f>+G34-L34</f>
        <v>125711.48</v>
      </c>
    </row>
    <row r="35" spans="1:69" s="10" customFormat="1" x14ac:dyDescent="0.25">
      <c r="A35" s="49"/>
      <c r="B35" s="36"/>
      <c r="C35" s="49"/>
      <c r="D35" s="36"/>
      <c r="E35" s="2"/>
      <c r="F35" s="2"/>
      <c r="G35" s="69"/>
      <c r="H35" s="69"/>
      <c r="I35" s="69"/>
      <c r="J35" s="57"/>
      <c r="K35" s="59"/>
      <c r="L35" s="34"/>
      <c r="M35" s="34"/>
    </row>
    <row r="36" spans="1:69" x14ac:dyDescent="0.25">
      <c r="A36" s="3" t="s">
        <v>18</v>
      </c>
      <c r="B36" s="4">
        <v>1</v>
      </c>
      <c r="C36" s="3"/>
      <c r="D36" s="4"/>
      <c r="E36" s="33"/>
      <c r="F36" s="33"/>
      <c r="G36" s="33">
        <f t="shared" ref="G36:M36" si="7">SUM(G34:G34)</f>
        <v>162000</v>
      </c>
      <c r="H36" s="33">
        <f t="shared" si="7"/>
        <v>4649.3999999999996</v>
      </c>
      <c r="I36" s="33">
        <f t="shared" si="7"/>
        <v>26689.32</v>
      </c>
      <c r="J36" s="33">
        <f t="shared" si="7"/>
        <v>4924.8</v>
      </c>
      <c r="K36" s="33">
        <f t="shared" si="7"/>
        <v>25</v>
      </c>
      <c r="L36" s="33">
        <f t="shared" si="7"/>
        <v>36288.520000000004</v>
      </c>
      <c r="M36" s="33">
        <f t="shared" si="7"/>
        <v>125711.48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10" customFormat="1" ht="18.75" customHeight="1" x14ac:dyDescent="0.25">
      <c r="A37" s="16" t="s">
        <v>25</v>
      </c>
      <c r="B37" s="60"/>
      <c r="C37" s="16"/>
      <c r="D37" s="60"/>
      <c r="E37" s="61"/>
      <c r="F37" s="61"/>
      <c r="G37" s="62"/>
      <c r="H37" s="62"/>
      <c r="I37" s="62"/>
      <c r="J37" s="62"/>
      <c r="K37" s="62"/>
      <c r="L37" s="62"/>
      <c r="M37" s="63"/>
    </row>
    <row r="38" spans="1:69" s="35" customFormat="1" ht="18" customHeight="1" x14ac:dyDescent="0.25">
      <c r="A38" s="75" t="s">
        <v>26</v>
      </c>
      <c r="B38" s="38" t="s">
        <v>27</v>
      </c>
      <c r="C38" s="75" t="s">
        <v>16</v>
      </c>
      <c r="D38" s="38" t="s">
        <v>28</v>
      </c>
      <c r="E38" s="78">
        <v>45231</v>
      </c>
      <c r="F38" s="78">
        <v>45412</v>
      </c>
      <c r="G38" s="15">
        <v>105000</v>
      </c>
      <c r="H38" s="15">
        <v>3013.5</v>
      </c>
      <c r="I38" s="15">
        <v>13281.49</v>
      </c>
      <c r="J38" s="15">
        <v>3192</v>
      </c>
      <c r="K38" s="15">
        <v>25</v>
      </c>
      <c r="L38" s="15">
        <v>19511.990000000002</v>
      </c>
      <c r="M38" s="65">
        <v>85488.01</v>
      </c>
    </row>
    <row r="39" spans="1:69" s="10" customFormat="1" ht="18" customHeight="1" x14ac:dyDescent="0.25">
      <c r="A39" s="49"/>
      <c r="B39" s="36"/>
      <c r="C39" s="49"/>
      <c r="D39" s="36"/>
      <c r="E39" s="2"/>
      <c r="F39" s="2"/>
      <c r="G39" s="70"/>
      <c r="H39" s="70"/>
      <c r="I39" s="70"/>
      <c r="J39" s="70"/>
      <c r="K39" s="70"/>
      <c r="L39" s="70"/>
      <c r="M39" s="71"/>
    </row>
    <row r="40" spans="1:69" ht="15.75" customHeight="1" x14ac:dyDescent="0.25">
      <c r="A40" s="3" t="s">
        <v>18</v>
      </c>
      <c r="B40" s="4">
        <v>1</v>
      </c>
      <c r="C40" s="3"/>
      <c r="D40" s="4"/>
      <c r="E40" s="5"/>
      <c r="F40" s="5"/>
      <c r="G40" s="6">
        <f t="shared" ref="G40:M40" si="8">SUM(G37:G38)</f>
        <v>105000</v>
      </c>
      <c r="H40" s="6">
        <f t="shared" si="8"/>
        <v>3013.5</v>
      </c>
      <c r="I40" s="6">
        <f t="shared" si="8"/>
        <v>13281.49</v>
      </c>
      <c r="J40" s="6">
        <f t="shared" si="8"/>
        <v>3192</v>
      </c>
      <c r="K40" s="6">
        <f t="shared" si="8"/>
        <v>25</v>
      </c>
      <c r="L40" s="6">
        <f t="shared" si="8"/>
        <v>19511.990000000002</v>
      </c>
      <c r="M40" s="7">
        <f t="shared" si="8"/>
        <v>85488.01</v>
      </c>
    </row>
    <row r="41" spans="1:69" s="10" customFormat="1" x14ac:dyDescent="0.25">
      <c r="A41" s="55" t="s">
        <v>64</v>
      </c>
      <c r="B41" s="54"/>
      <c r="C41" s="36"/>
      <c r="D41" s="36"/>
      <c r="E41" s="2"/>
      <c r="F41" s="2"/>
      <c r="G41" s="37"/>
      <c r="H41" s="37"/>
      <c r="I41" s="37"/>
      <c r="J41" s="37"/>
      <c r="K41" s="37"/>
      <c r="L41" s="37"/>
      <c r="M41" s="22"/>
    </row>
    <row r="42" spans="1:69" s="35" customFormat="1" ht="15.75" customHeight="1" x14ac:dyDescent="0.25">
      <c r="A42" s="35" t="s">
        <v>65</v>
      </c>
      <c r="B42" s="46" t="s">
        <v>66</v>
      </c>
      <c r="C42" s="75" t="s">
        <v>16</v>
      </c>
      <c r="D42" s="38" t="s">
        <v>17</v>
      </c>
      <c r="E42" s="78">
        <v>45352</v>
      </c>
      <c r="F42" s="78">
        <v>45535</v>
      </c>
      <c r="G42" s="85">
        <v>95000</v>
      </c>
      <c r="H42" s="85">
        <v>2726.5</v>
      </c>
      <c r="I42" s="85">
        <v>10929.24</v>
      </c>
      <c r="J42" s="65">
        <v>2888</v>
      </c>
      <c r="K42" s="85">
        <v>25</v>
      </c>
      <c r="L42" s="85">
        <f>+H42+I42+J42+K42</f>
        <v>16568.739999999998</v>
      </c>
      <c r="M42" s="86">
        <f>+G42-L42</f>
        <v>78431.260000000009</v>
      </c>
    </row>
    <row r="43" spans="1:69" s="10" customFormat="1" ht="15" customHeight="1" x14ac:dyDescent="0.25">
      <c r="A43" s="35"/>
      <c r="B43" s="45"/>
      <c r="C43" s="49"/>
      <c r="D43" s="45"/>
      <c r="E43" s="2"/>
      <c r="F43" s="2"/>
      <c r="G43" s="37"/>
      <c r="H43" s="56"/>
      <c r="I43" s="56"/>
      <c r="J43" s="72"/>
      <c r="K43" s="56"/>
      <c r="L43" s="56"/>
      <c r="M43" s="56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9">SUM(G42:G42)</f>
        <v>95000</v>
      </c>
      <c r="H44" s="6">
        <f t="shared" si="9"/>
        <v>2726.5</v>
      </c>
      <c r="I44" s="6">
        <f t="shared" si="9"/>
        <v>10929.24</v>
      </c>
      <c r="J44" s="6">
        <f t="shared" si="9"/>
        <v>2888</v>
      </c>
      <c r="K44" s="6">
        <f t="shared" si="9"/>
        <v>25</v>
      </c>
      <c r="L44" s="6">
        <f t="shared" si="9"/>
        <v>16568.739999999998</v>
      </c>
      <c r="M44" s="6">
        <f t="shared" si="9"/>
        <v>78431.260000000009</v>
      </c>
    </row>
    <row r="45" spans="1:69" s="10" customFormat="1" ht="15.75" customHeight="1" x14ac:dyDescent="0.25">
      <c r="A45" s="55" t="s">
        <v>67</v>
      </c>
      <c r="C45" s="36"/>
      <c r="D45" s="36"/>
      <c r="E45" s="2"/>
      <c r="F45" s="2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69</v>
      </c>
      <c r="B46" s="46" t="s">
        <v>68</v>
      </c>
      <c r="C46" s="75" t="s">
        <v>16</v>
      </c>
      <c r="D46" s="38" t="s">
        <v>17</v>
      </c>
      <c r="E46" s="78">
        <v>45352</v>
      </c>
      <c r="F46" s="78">
        <v>45535</v>
      </c>
      <c r="G46" s="85">
        <v>95000</v>
      </c>
      <c r="H46" s="85">
        <v>2726.5</v>
      </c>
      <c r="I46" s="85">
        <v>10929.24</v>
      </c>
      <c r="J46" s="65">
        <v>2888</v>
      </c>
      <c r="K46" s="85">
        <v>25</v>
      </c>
      <c r="L46" s="85">
        <f>+H46+I46+J46+K46</f>
        <v>16568.739999999998</v>
      </c>
      <c r="M46" s="86">
        <f>+G46-L46</f>
        <v>78431.260000000009</v>
      </c>
    </row>
    <row r="47" spans="1:69" s="10" customFormat="1" ht="15" customHeight="1" x14ac:dyDescent="0.25">
      <c r="A47" s="35"/>
      <c r="B47" s="45"/>
      <c r="C47" s="49"/>
      <c r="D47" s="45"/>
      <c r="E47" s="2"/>
      <c r="F47" s="2"/>
      <c r="G47" s="37"/>
      <c r="H47" s="56"/>
      <c r="I47" s="56"/>
      <c r="J47" s="72"/>
      <c r="K47" s="56"/>
      <c r="L47" s="56"/>
      <c r="M47" s="56"/>
    </row>
    <row r="48" spans="1:69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 t="shared" ref="G48:M48" si="10">SUM(G46:G47)</f>
        <v>95000</v>
      </c>
      <c r="H48" s="6">
        <f t="shared" si="10"/>
        <v>2726.5</v>
      </c>
      <c r="I48" s="6">
        <f t="shared" si="10"/>
        <v>10929.24</v>
      </c>
      <c r="J48" s="6">
        <f t="shared" si="10"/>
        <v>2888</v>
      </c>
      <c r="K48" s="6">
        <f t="shared" si="10"/>
        <v>25</v>
      </c>
      <c r="L48" s="6">
        <f t="shared" si="10"/>
        <v>16568.739999999998</v>
      </c>
      <c r="M48" s="6">
        <f t="shared" si="10"/>
        <v>78431.260000000009</v>
      </c>
    </row>
    <row r="49" spans="1:13" s="10" customFormat="1" ht="15.75" customHeight="1" x14ac:dyDescent="0.25">
      <c r="A49" s="55" t="s">
        <v>29</v>
      </c>
      <c r="B49" s="54"/>
      <c r="C49" s="36"/>
      <c r="D49" s="36"/>
      <c r="E49" s="2"/>
      <c r="F49" s="2"/>
      <c r="G49" s="37"/>
      <c r="H49" s="37"/>
      <c r="I49" s="37"/>
      <c r="J49" s="37"/>
      <c r="K49" s="37"/>
      <c r="L49" s="37"/>
      <c r="M49" s="22"/>
    </row>
    <row r="50" spans="1:13" s="35" customFormat="1" ht="15.75" customHeight="1" x14ac:dyDescent="0.25">
      <c r="A50" s="35" t="s">
        <v>30</v>
      </c>
      <c r="B50" s="46" t="s">
        <v>31</v>
      </c>
      <c r="C50" s="75" t="s">
        <v>16</v>
      </c>
      <c r="D50" s="38" t="s">
        <v>28</v>
      </c>
      <c r="E50" s="78">
        <v>45261</v>
      </c>
      <c r="F50" s="78">
        <v>45443</v>
      </c>
      <c r="G50" s="85">
        <v>47500</v>
      </c>
      <c r="H50" s="85">
        <v>1363.25</v>
      </c>
      <c r="I50" s="85">
        <v>1501.16</v>
      </c>
      <c r="J50" s="65">
        <v>1444</v>
      </c>
      <c r="K50" s="85">
        <v>25</v>
      </c>
      <c r="L50" s="85">
        <v>4333.41</v>
      </c>
      <c r="M50" s="86">
        <v>43166.59</v>
      </c>
    </row>
    <row r="51" spans="1:13" s="35" customFormat="1" ht="15" customHeight="1" x14ac:dyDescent="0.25">
      <c r="A51" s="35" t="s">
        <v>32</v>
      </c>
      <c r="B51" s="46" t="s">
        <v>31</v>
      </c>
      <c r="C51" s="75" t="s">
        <v>16</v>
      </c>
      <c r="D51" s="46" t="s">
        <v>28</v>
      </c>
      <c r="E51" s="78">
        <v>45261</v>
      </c>
      <c r="F51" s="78">
        <v>45443</v>
      </c>
      <c r="G51" s="85">
        <v>47500</v>
      </c>
      <c r="H51" s="88">
        <v>1363.25</v>
      </c>
      <c r="I51" s="88">
        <v>1501.16</v>
      </c>
      <c r="J51" s="72">
        <v>1444</v>
      </c>
      <c r="K51" s="88">
        <v>25</v>
      </c>
      <c r="L51" s="88">
        <v>4333.41</v>
      </c>
      <c r="M51" s="88">
        <v>43166.59</v>
      </c>
    </row>
    <row r="52" spans="1:13" s="10" customFormat="1" ht="15" customHeight="1" x14ac:dyDescent="0.25">
      <c r="A52" s="35"/>
      <c r="B52" s="45"/>
      <c r="C52" s="49"/>
      <c r="D52" s="45"/>
      <c r="E52" s="2"/>
      <c r="F52" s="2"/>
      <c r="G52" s="37"/>
      <c r="H52" s="56"/>
      <c r="I52" s="56"/>
      <c r="J52" s="72"/>
      <c r="K52" s="56"/>
      <c r="L52" s="56"/>
      <c r="M52" s="56"/>
    </row>
    <row r="53" spans="1:13" ht="15.75" customHeight="1" x14ac:dyDescent="0.25">
      <c r="A53" s="3" t="s">
        <v>18</v>
      </c>
      <c r="B53" s="4">
        <v>2</v>
      </c>
      <c r="C53" s="3"/>
      <c r="D53" s="4"/>
      <c r="E53" s="5"/>
      <c r="F53" s="5"/>
      <c r="G53" s="6">
        <f>SUM(G50:G51)</f>
        <v>95000</v>
      </c>
      <c r="H53" s="6">
        <f t="shared" ref="H53:M53" si="11">SUM(H50:H51)</f>
        <v>2726.5</v>
      </c>
      <c r="I53" s="6">
        <f t="shared" si="11"/>
        <v>3002.32</v>
      </c>
      <c r="J53" s="6">
        <f t="shared" si="11"/>
        <v>2888</v>
      </c>
      <c r="K53" s="6">
        <f t="shared" si="11"/>
        <v>50</v>
      </c>
      <c r="L53" s="6">
        <f>SUM(L50:L51)</f>
        <v>8666.82</v>
      </c>
      <c r="M53" s="6">
        <f t="shared" si="11"/>
        <v>86333.18</v>
      </c>
    </row>
    <row r="54" spans="1:13" s="10" customFormat="1" ht="18.75" customHeight="1" x14ac:dyDescent="0.25">
      <c r="A54" s="54" t="s">
        <v>33</v>
      </c>
      <c r="B54" s="45"/>
      <c r="D54" s="45"/>
      <c r="E54" s="45"/>
      <c r="F54" s="45"/>
    </row>
    <row r="55" spans="1:13" s="35" customFormat="1" ht="18" customHeight="1" x14ac:dyDescent="0.25">
      <c r="A55" s="73" t="s">
        <v>34</v>
      </c>
      <c r="B55" s="46" t="s">
        <v>35</v>
      </c>
      <c r="C55" s="75" t="s">
        <v>16</v>
      </c>
      <c r="D55" s="46" t="s">
        <v>17</v>
      </c>
      <c r="E55" s="78">
        <v>45261</v>
      </c>
      <c r="F55" s="78">
        <v>45443</v>
      </c>
      <c r="G55" s="79">
        <v>74000</v>
      </c>
      <c r="H55" s="85">
        <v>2123.8000000000002</v>
      </c>
      <c r="I55" s="85">
        <v>6121.2</v>
      </c>
      <c r="J55" s="65">
        <v>2249.6</v>
      </c>
      <c r="K55" s="85">
        <v>25</v>
      </c>
      <c r="L55" s="85">
        <v>10519.6</v>
      </c>
      <c r="M55" s="86">
        <v>63480.4</v>
      </c>
    </row>
    <row r="56" spans="1:13" s="35" customFormat="1" ht="17.25" customHeight="1" x14ac:dyDescent="0.25">
      <c r="A56" s="73" t="s">
        <v>58</v>
      </c>
      <c r="B56" s="46" t="s">
        <v>59</v>
      </c>
      <c r="C56" s="75" t="s">
        <v>16</v>
      </c>
      <c r="D56" s="46" t="s">
        <v>17</v>
      </c>
      <c r="E56" s="78">
        <v>45292</v>
      </c>
      <c r="F56" s="78">
        <v>45473</v>
      </c>
      <c r="G56" s="79">
        <v>40500</v>
      </c>
      <c r="H56" s="85">
        <v>1162.3499999999999</v>
      </c>
      <c r="I56" s="85">
        <v>513.22</v>
      </c>
      <c r="J56" s="65">
        <v>1231.2</v>
      </c>
      <c r="K56" s="85">
        <v>25</v>
      </c>
      <c r="L56" s="85">
        <f>+H56+I56+J56+K56</f>
        <v>2931.77</v>
      </c>
      <c r="M56" s="86">
        <f>+G56-L56</f>
        <v>37568.230000000003</v>
      </c>
    </row>
    <row r="57" spans="1:13" s="10" customFormat="1" ht="18" customHeight="1" x14ac:dyDescent="0.25">
      <c r="A57" s="73"/>
      <c r="B57" s="46"/>
      <c r="C57" s="49"/>
      <c r="D57" s="45"/>
      <c r="E57" s="2"/>
      <c r="F57" s="2"/>
      <c r="G57" s="21"/>
      <c r="H57" s="37"/>
      <c r="I57" s="37"/>
      <c r="J57" s="65"/>
      <c r="K57" s="37"/>
      <c r="L57" s="37"/>
      <c r="M57" s="22"/>
    </row>
    <row r="58" spans="1:13" ht="15.75" customHeight="1" x14ac:dyDescent="0.25">
      <c r="A58" s="3" t="s">
        <v>18</v>
      </c>
      <c r="B58" s="4">
        <v>2</v>
      </c>
      <c r="C58" s="3"/>
      <c r="D58" s="4"/>
      <c r="E58" s="5"/>
      <c r="F58" s="5"/>
      <c r="G58" s="6">
        <f>SUM(G55:G56)</f>
        <v>114500</v>
      </c>
      <c r="H58" s="6">
        <f t="shared" ref="H58:L58" si="12">SUM(H55:H56)</f>
        <v>3286.15</v>
      </c>
      <c r="I58" s="6">
        <f t="shared" si="12"/>
        <v>6634.42</v>
      </c>
      <c r="J58" s="6">
        <f t="shared" si="12"/>
        <v>3480.8</v>
      </c>
      <c r="K58" s="6">
        <f t="shared" si="12"/>
        <v>50</v>
      </c>
      <c r="L58" s="6">
        <f t="shared" si="12"/>
        <v>13451.37</v>
      </c>
      <c r="M58" s="6">
        <f>SUM(M55:M56)</f>
        <v>101048.63</v>
      </c>
    </row>
    <row r="59" spans="1:13" s="10" customFormat="1" ht="15.75" customHeight="1" x14ac:dyDescent="0.25">
      <c r="A59" s="55" t="s">
        <v>36</v>
      </c>
      <c r="B59" s="54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s="35" customFormat="1" ht="15" customHeight="1" x14ac:dyDescent="0.25">
      <c r="A60" s="35" t="s">
        <v>39</v>
      </c>
      <c r="B60" s="38" t="s">
        <v>40</v>
      </c>
      <c r="C60" s="75" t="s">
        <v>16</v>
      </c>
      <c r="D60" s="38" t="s">
        <v>17</v>
      </c>
      <c r="E60" s="78">
        <v>45261</v>
      </c>
      <c r="F60" s="78">
        <v>45443</v>
      </c>
      <c r="G60" s="88">
        <v>55000</v>
      </c>
      <c r="H60" s="88">
        <v>1578.5</v>
      </c>
      <c r="I60" s="88">
        <v>2559.6799999999998</v>
      </c>
      <c r="J60" s="88">
        <v>1672</v>
      </c>
      <c r="K60" s="88">
        <v>25</v>
      </c>
      <c r="L60" s="88">
        <v>5835.18</v>
      </c>
      <c r="M60" s="88">
        <v>49164.82</v>
      </c>
    </row>
    <row r="61" spans="1:13" s="10" customFormat="1" ht="15" customHeight="1" x14ac:dyDescent="0.25">
      <c r="A61" s="35"/>
      <c r="B61" s="36"/>
      <c r="C61" s="49"/>
      <c r="D61" s="36"/>
      <c r="E61" s="2"/>
      <c r="F61" s="2"/>
      <c r="G61" s="56"/>
      <c r="H61" s="56"/>
      <c r="I61" s="56"/>
      <c r="J61" s="56"/>
      <c r="K61" s="56"/>
      <c r="L61" s="56"/>
      <c r="M61" s="56"/>
    </row>
    <row r="62" spans="1:13" ht="15.75" customHeight="1" x14ac:dyDescent="0.25">
      <c r="A62" s="3" t="s">
        <v>18</v>
      </c>
      <c r="B62" s="4">
        <v>1</v>
      </c>
      <c r="C62" s="3"/>
      <c r="D62" s="4"/>
      <c r="E62" s="5"/>
      <c r="F62" s="5"/>
      <c r="G62" s="6">
        <f t="shared" ref="G62:M62" si="13">SUM(G60:G60)</f>
        <v>55000</v>
      </c>
      <c r="H62" s="6">
        <f t="shared" si="13"/>
        <v>1578.5</v>
      </c>
      <c r="I62" s="6">
        <f t="shared" si="13"/>
        <v>2559.6799999999998</v>
      </c>
      <c r="J62" s="6">
        <f t="shared" si="13"/>
        <v>1672</v>
      </c>
      <c r="K62" s="6">
        <f t="shared" si="13"/>
        <v>25</v>
      </c>
      <c r="L62" s="6">
        <f t="shared" si="13"/>
        <v>5835.18</v>
      </c>
      <c r="M62" s="7">
        <f t="shared" si="13"/>
        <v>49164.82</v>
      </c>
    </row>
    <row r="63" spans="1:13" s="10" customFormat="1" ht="15.75" customHeight="1" x14ac:dyDescent="0.25">
      <c r="A63" s="35"/>
      <c r="B63" s="46"/>
      <c r="C63" s="36"/>
      <c r="D63" s="36"/>
      <c r="E63" s="2"/>
      <c r="F63" s="2"/>
      <c r="G63" s="37"/>
      <c r="H63" s="37"/>
      <c r="I63" s="37"/>
      <c r="J63" s="37"/>
      <c r="K63" s="37"/>
      <c r="L63" s="37"/>
      <c r="M63" s="22"/>
    </row>
    <row r="64" spans="1:13" ht="21.75" customHeight="1" x14ac:dyDescent="0.25">
      <c r="A64" s="11" t="s">
        <v>41</v>
      </c>
      <c r="B64" s="74">
        <v>17</v>
      </c>
      <c r="C64" s="12"/>
      <c r="D64" s="40"/>
      <c r="E64" s="12"/>
      <c r="F64" s="12"/>
      <c r="G64" s="12">
        <f>+G13+G17+G23+G27+G32+G36+G40+G44+G48+G53+G58++G62</f>
        <v>1296500</v>
      </c>
      <c r="H64" s="12">
        <f t="shared" ref="H64:M64" si="14">+H13+H17+H23+H27+H32+H36+H40+H44+H48+H53+H58++H62</f>
        <v>37209.550000000003</v>
      </c>
      <c r="I64" s="12">
        <f t="shared" si="14"/>
        <v>126314.68000000002</v>
      </c>
      <c r="J64" s="12">
        <f>+J13+J17+J23+J27+J32+J36+J40+J44+J48+J53+J58++J62</f>
        <v>39413.600000000006</v>
      </c>
      <c r="K64" s="12">
        <f t="shared" si="14"/>
        <v>10858.27</v>
      </c>
      <c r="L64" s="12">
        <f t="shared" si="14"/>
        <v>213796.09999999998</v>
      </c>
      <c r="M64" s="12">
        <f t="shared" si="14"/>
        <v>1082703.8999999999</v>
      </c>
    </row>
    <row r="65" spans="1:13" s="10" customFormat="1" x14ac:dyDescent="0.25">
      <c r="A65" s="29"/>
      <c r="B65" s="30"/>
      <c r="C65" s="29"/>
      <c r="D65" s="30"/>
      <c r="E65" s="31"/>
      <c r="F65" s="31"/>
      <c r="G65" s="32"/>
      <c r="H65" s="32"/>
      <c r="I65" s="32"/>
      <c r="J65" s="32"/>
      <c r="K65" s="32"/>
      <c r="L65" s="32"/>
      <c r="M65" s="53"/>
    </row>
    <row r="66" spans="1:13" s="10" customFormat="1" x14ac:dyDescent="0.25">
      <c r="A66" s="29"/>
      <c r="B66" s="30"/>
      <c r="C66" s="29"/>
      <c r="D66" s="30"/>
      <c r="E66" s="31"/>
      <c r="F66" s="31"/>
      <c r="G66" s="32"/>
      <c r="H66" s="32"/>
      <c r="I66" s="32"/>
      <c r="J66" s="32"/>
      <c r="K66" s="32"/>
      <c r="L66" s="32"/>
      <c r="M66" s="32"/>
    </row>
    <row r="67" spans="1:13" s="10" customFormat="1" x14ac:dyDescent="0.25">
      <c r="A67" s="29"/>
      <c r="B67" s="30"/>
      <c r="C67" s="29"/>
      <c r="D67" s="30"/>
      <c r="E67" s="31"/>
      <c r="F67" s="31"/>
      <c r="G67" s="32"/>
      <c r="H67" s="32"/>
      <c r="I67" s="32"/>
      <c r="J67" s="32"/>
      <c r="K67" s="32"/>
      <c r="L67" s="32"/>
      <c r="M67" s="3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ht="21" x14ac:dyDescent="0.35">
      <c r="A69" s="18" t="s">
        <v>42</v>
      </c>
      <c r="B69" s="47"/>
      <c r="C69" s="23"/>
      <c r="D69" s="42"/>
      <c r="E69" s="23"/>
      <c r="F69" s="23"/>
      <c r="G69" s="25"/>
      <c r="H69" s="18"/>
      <c r="I69" s="26"/>
      <c r="J69" s="26"/>
      <c r="K69" s="27"/>
      <c r="L69" s="27"/>
    </row>
    <row r="70" spans="1:13" s="10" customFormat="1" ht="21" x14ac:dyDescent="0.35">
      <c r="A70" s="24" t="s">
        <v>43</v>
      </c>
      <c r="B70" s="47"/>
      <c r="C70" s="23"/>
      <c r="D70" s="43"/>
      <c r="E70" s="23"/>
      <c r="F70" s="23"/>
      <c r="G70" s="25"/>
      <c r="H70" s="24"/>
      <c r="I70" s="26"/>
      <c r="J70" s="26"/>
      <c r="K70" s="28"/>
      <c r="L70" s="28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7"/>
      <c r="Z243" s="17"/>
      <c r="AA243" s="17"/>
      <c r="AB243" s="17"/>
      <c r="AC243" s="17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7"/>
      <c r="Y244" s="17"/>
      <c r="Z244" s="17"/>
      <c r="AA244" s="17"/>
      <c r="AB244" s="17"/>
      <c r="AC244" s="17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7"/>
      <c r="Y256" s="17"/>
      <c r="Z256" s="17"/>
      <c r="AA256" s="17"/>
      <c r="AB256" s="17"/>
      <c r="AC256" s="17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7"/>
      <c r="Y258" s="17"/>
      <c r="Z258" s="17"/>
      <c r="AA258" s="17"/>
      <c r="AB258" s="17"/>
      <c r="AC258" s="17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7"/>
      <c r="Y259" s="17"/>
      <c r="Z259" s="17"/>
      <c r="AA259" s="17"/>
      <c r="AB259" s="17"/>
      <c r="AC259" s="17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7"/>
      <c r="Y261" s="17"/>
      <c r="Z261" s="17"/>
      <c r="AA261" s="17"/>
      <c r="AB261" s="17"/>
      <c r="AC261" s="17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7"/>
      <c r="Y274" s="17"/>
      <c r="Z274" s="17"/>
      <c r="AA274" s="17"/>
      <c r="AB274" s="17"/>
      <c r="AC274" s="17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7"/>
      <c r="Y275" s="17"/>
      <c r="Z275" s="17"/>
      <c r="AA275" s="17"/>
      <c r="AB275" s="17"/>
      <c r="AC275" s="17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7"/>
      <c r="Y276" s="17"/>
      <c r="Z276" s="17"/>
      <c r="AA276" s="17"/>
      <c r="AB276" s="17"/>
      <c r="AC276" s="17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7"/>
      <c r="Y281" s="17"/>
      <c r="Z281" s="17"/>
      <c r="AA281" s="17"/>
      <c r="AB281" s="17"/>
      <c r="AC281" s="17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7"/>
      <c r="Y290" s="17"/>
      <c r="Z290" s="17"/>
      <c r="AA290" s="17"/>
      <c r="AB290" s="17"/>
      <c r="AC290" s="17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7"/>
      <c r="Y291" s="17"/>
      <c r="Z291" s="17"/>
      <c r="AA291" s="17"/>
      <c r="AB291" s="17"/>
      <c r="AC291" s="17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7"/>
      <c r="Y292" s="17"/>
      <c r="Z292" s="17"/>
      <c r="AA292" s="17"/>
      <c r="AB292" s="17"/>
      <c r="AC292" s="17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7"/>
      <c r="Y293" s="17"/>
      <c r="Z293" s="17"/>
      <c r="AA293" s="17"/>
      <c r="AB293" s="17"/>
      <c r="AC293" s="17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ht="24.75" customHeigh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ht="15.75" x14ac:dyDescent="0.25">
      <c r="A414" s="19"/>
      <c r="B414" s="44"/>
      <c r="C414" s="19"/>
      <c r="D414" s="44"/>
      <c r="E414" s="19"/>
      <c r="F414" s="19"/>
      <c r="G414" s="20"/>
      <c r="H414" s="20"/>
      <c r="I414" s="20"/>
      <c r="J414" s="20"/>
      <c r="K414" s="20"/>
      <c r="L414" s="20"/>
      <c r="M414" s="20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s="10" customFormat="1" x14ac:dyDescent="0.25">
      <c r="B444" s="45"/>
      <c r="D444" s="45"/>
      <c r="G444" s="22"/>
      <c r="H444" s="22"/>
      <c r="I444" s="22"/>
      <c r="J444" s="22"/>
      <c r="K444" s="22"/>
      <c r="L444" s="22"/>
      <c r="M444" s="22"/>
    </row>
    <row r="445" spans="2:13" s="10" customFormat="1" x14ac:dyDescent="0.25">
      <c r="B445" s="45"/>
      <c r="D445" s="45"/>
      <c r="G445" s="22"/>
      <c r="H445" s="22"/>
      <c r="I445" s="22"/>
      <c r="J445" s="22"/>
      <c r="K445" s="22"/>
      <c r="L445" s="22"/>
      <c r="M445" s="22"/>
    </row>
    <row r="446" spans="2:13" s="10" customFormat="1" x14ac:dyDescent="0.25">
      <c r="B446" s="45"/>
      <c r="D446" s="45"/>
      <c r="G446" s="22"/>
      <c r="H446" s="22"/>
      <c r="I446" s="22"/>
      <c r="J446" s="22"/>
      <c r="K446" s="22"/>
      <c r="L446" s="22"/>
      <c r="M446" s="22"/>
    </row>
    <row r="447" spans="2:13" s="10" customFormat="1" x14ac:dyDescent="0.25">
      <c r="B447" s="45"/>
      <c r="D447" s="45"/>
      <c r="G447" s="22"/>
      <c r="H447" s="22"/>
      <c r="I447" s="22"/>
      <c r="J447" s="22"/>
      <c r="K447" s="22"/>
      <c r="L447" s="22"/>
      <c r="M447" s="22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</sheetData>
  <mergeCells count="18"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Abril-2024</vt:lpstr>
      <vt:lpstr>'Abril-2024'!Área_de_impresión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2024-04-16T19:21:14Z</cp:lastPrinted>
  <dcterms:created xsi:type="dcterms:W3CDTF">2023-11-10T15:33:29Z</dcterms:created>
  <dcterms:modified xsi:type="dcterms:W3CDTF">2024-04-24T13:51:29Z</dcterms:modified>
</cp:coreProperties>
</file>