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5" i="1"/>
  <c r="J59" i="1"/>
  <c r="J52" i="1"/>
  <c r="J48" i="1"/>
  <c r="J45" i="1"/>
  <c r="J40" i="1"/>
  <c r="J33" i="1"/>
  <c r="J37" i="1"/>
  <c r="G36" i="1"/>
  <c r="J29" i="1"/>
  <c r="J25" i="1"/>
  <c r="G75" i="1"/>
  <c r="G74" i="1"/>
  <c r="G73" i="1"/>
  <c r="G72" i="1"/>
  <c r="G71" i="1"/>
  <c r="G70" i="1"/>
  <c r="G69" i="1"/>
  <c r="G68" i="1"/>
  <c r="G66" i="1"/>
  <c r="G64" i="1"/>
  <c r="G63" i="1"/>
  <c r="G62" i="1"/>
  <c r="G61" i="1"/>
  <c r="G60" i="1"/>
  <c r="G58" i="1"/>
  <c r="G57" i="1"/>
  <c r="G56" i="1"/>
  <c r="G55" i="1"/>
  <c r="G54" i="1"/>
  <c r="G53" i="1"/>
  <c r="G50" i="1"/>
  <c r="G49" i="1"/>
  <c r="G47" i="1"/>
  <c r="G46" i="1"/>
  <c r="G43" i="1"/>
  <c r="G42" i="1"/>
  <c r="G41" i="1"/>
  <c r="G39" i="1"/>
  <c r="G38" i="1"/>
  <c r="G35" i="1"/>
  <c r="G34" i="1"/>
  <c r="G32" i="1"/>
  <c r="G31" i="1"/>
  <c r="G30" i="1"/>
  <c r="G28" i="1"/>
  <c r="G27" i="1"/>
  <c r="G26" i="1"/>
  <c r="J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0" i="1"/>
  <c r="E50" i="1" l="1"/>
</calcChain>
</file>

<file path=xl/sharedStrings.xml><?xml version="1.0" encoding="utf-8"?>
<sst xmlns="http://schemas.openxmlformats.org/spreadsheetml/2006/main" count="341" uniqueCount="200">
  <si>
    <t>Producto</t>
  </si>
  <si>
    <t>Actividad</t>
  </si>
  <si>
    <t>Departamento de Políticas Públicas</t>
  </si>
  <si>
    <t>01-00-0003-Desarrollo de Normativas de inclusión plena</t>
  </si>
  <si>
    <t>1. Políticas Públicas Inclusivas</t>
  </si>
  <si>
    <t>División Inclusión Educativa</t>
  </si>
  <si>
    <t>División Inclusión laboral</t>
  </si>
  <si>
    <t>División de Investigaciones</t>
  </si>
  <si>
    <t>Departamento servicios a personas con discapacidad</t>
  </si>
  <si>
    <t>03-00-0003-Entrega de certificaciones de discapacidad</t>
  </si>
  <si>
    <t>Departamento Jurídico</t>
  </si>
  <si>
    <t>01-00-0001-Dirección y Coordinación del Consejo</t>
  </si>
  <si>
    <t>04-00-0001-Asistencia técnica a instituciones públicas y privadas para transversalizar el enfoque de derechos de las personas con discapacidad</t>
  </si>
  <si>
    <t>01-00-0004-Apoyo a grupos vulnerables en Probeza Extrema</t>
  </si>
  <si>
    <t>División de Accesibilidad Universal</t>
  </si>
  <si>
    <t>02-00-0002-Formación en materia de accesibilidad</t>
  </si>
  <si>
    <t>02-00-0003-Trabajo de campo para inspección de accesibilidad universal</t>
  </si>
  <si>
    <t>1.3.1.1 Plan Nacional de Armonización elaborado</t>
  </si>
  <si>
    <t>1.3.1.2 Código de armonización elaborado</t>
  </si>
  <si>
    <t>1.3.1.3 Programa de formación de unidades consultivas del congreso implementado</t>
  </si>
  <si>
    <t>Departamento de comunicación y relaciones públicas</t>
  </si>
  <si>
    <t>División de Sensibilización</t>
  </si>
  <si>
    <t>04-00-0003 Sensibilización a instituciones sobre discapacidad e inclusión</t>
  </si>
  <si>
    <t>División de Fortalecimiento</t>
  </si>
  <si>
    <t>01-00-0002-Fortalecimiento ASFL</t>
  </si>
  <si>
    <t>División de FOrtalecimiento</t>
  </si>
  <si>
    <t>División de coordinación territorial</t>
  </si>
  <si>
    <t>04-00-0002-Asistencia técnica a Municipios para el desarrollo inclusivo</t>
  </si>
  <si>
    <t>03-00-0002-Formación para la vida independiente de personas con discapacidad</t>
  </si>
  <si>
    <t>Departamento Planificación y Desarrollo</t>
  </si>
  <si>
    <t>Departamento de Tecnología de la Información</t>
  </si>
  <si>
    <t>4.2.1.1 Gestión del talento y Diseño Organizativo</t>
  </si>
  <si>
    <t>Departamento de Recursos Humanos</t>
  </si>
  <si>
    <t>4.2.1.2 Remuneraciones y Beneficios</t>
  </si>
  <si>
    <t>4.2.1.3 Plan de capacitación implementado</t>
  </si>
  <si>
    <t>4.2.1.4 Cultura y Gestión del cambio</t>
  </si>
  <si>
    <t>4.2.1.5 Evaluación del Desempeño basado en competencias</t>
  </si>
  <si>
    <t>4.3.1.1 Estrategia de Comunicación y posicionamiento implementada</t>
  </si>
  <si>
    <t>5.1.1.8 Comité de Compras</t>
  </si>
  <si>
    <t>Dirección Técnica</t>
  </si>
  <si>
    <t>5.1.1.7 Servicios Jurídicos Fortalecidos</t>
  </si>
  <si>
    <t>Jurídica</t>
  </si>
  <si>
    <t>5.1.1.6 Comisión de ética</t>
  </si>
  <si>
    <t>Comité de Ética</t>
  </si>
  <si>
    <t>Dirección Ejecutiva</t>
  </si>
  <si>
    <t>5.1.1.3 Gestión de dispositivos de apoyo</t>
  </si>
  <si>
    <t>División de Protección Social</t>
  </si>
  <si>
    <t>5.1.1.1.Administración General</t>
  </si>
  <si>
    <t>Dirección Administrativa y FInanciera</t>
  </si>
  <si>
    <t>5.1.1.2 Gestión de Servicios Internos</t>
  </si>
  <si>
    <t>División Administrativa</t>
  </si>
  <si>
    <t>5.1.1.5 Asistencia Legal a personas con discapacidad</t>
  </si>
  <si>
    <t>03-00-0004-Gestión de denuncias de violaciones de derechos y asistencia legal a personas con discapacidad</t>
  </si>
  <si>
    <t>Nombre/Descripción</t>
  </si>
  <si>
    <t>Categoría</t>
  </si>
  <si>
    <t>Área
Responsable</t>
  </si>
  <si>
    <t>Eje Estratégico</t>
  </si>
  <si>
    <t xml:space="preserve">Presupuesto
Gasto Corriente
Fondo 100
</t>
  </si>
  <si>
    <t>Departamento de Planificación y Desarrollo</t>
  </si>
  <si>
    <t>Consejo  Nacional de Discapacidad (CONADIS)</t>
  </si>
  <si>
    <t xml:space="preserve">Presupuesto
Fondo 121
</t>
  </si>
  <si>
    <t>1.1 Asegurado un enfoque inclusivo en las políticas públicas de los sectores priorizados</t>
  </si>
  <si>
    <t>Resultado</t>
  </si>
  <si>
    <t>Documento con propuesta de rehabilitación integral</t>
  </si>
  <si>
    <t>Acta firmada de acuerdo de implementación del Plan para desarrollar el sistema de valoración en R.D.</t>
  </si>
  <si>
    <t>Guía para la inclusión laboral difundida</t>
  </si>
  <si>
    <t>Documento con normativas desarrolladas</t>
  </si>
  <si>
    <t>Listado de participantes por taller y fotos</t>
  </si>
  <si>
    <t>Propuesta difundida entre instituciones</t>
  </si>
  <si>
    <t>Documento propuesta de educación inclusiva</t>
  </si>
  <si>
    <t>Documento co propuesta de registro y seguimiento al cumplimiento cuota laboral</t>
  </si>
  <si>
    <t>Documento con Propuesta de enfoque inclusivo en los lineamientos generales de educación superio elaborada</t>
  </si>
  <si>
    <t>Medio de Verificación</t>
  </si>
  <si>
    <t>Informe estudio de inclusión laboral</t>
  </si>
  <si>
    <t>Por Definir</t>
  </si>
  <si>
    <t>Documento con propuesta del sistema de apoyo a la toma de decisiones</t>
  </si>
  <si>
    <t>Documento con propuesta metodológica para la inclusión de la discapacidad de los programas sociales</t>
  </si>
  <si>
    <t>Plan nacional de acceso a justicia difundido</t>
  </si>
  <si>
    <t>1. Documentos, 2. fotos, 3. programas, 4. listado de asistencia, 5. presentaciones</t>
  </si>
  <si>
    <t xml:space="preserve">Diccionario de Lengua de Señas Dominicano </t>
  </si>
  <si>
    <t>Por definir</t>
  </si>
  <si>
    <t>Sistema de Evaluación de Accesibilidad en línea y funcionando</t>
  </si>
  <si>
    <t>Plan de capacitación de unidades consultivas del congreso</t>
  </si>
  <si>
    <t>Documento con propuestas de temas</t>
  </si>
  <si>
    <t>1. Listado de ganadores por categoría, 2. publicación en prensa ganadores, 3. Fotos</t>
  </si>
  <si>
    <t>Código de producto</t>
  </si>
  <si>
    <t>Propuesta de sistema de rehabilitacion integral elaborada-Piloto Ciudad Juan Bosch</t>
  </si>
  <si>
    <t>Propuesta de registro y seguimiento al cumplimiento cuota laboral en los sectores público y privado</t>
  </si>
  <si>
    <t>Propuesta de ampliación de la cobertura en servicios del Plan básico de salud</t>
  </si>
  <si>
    <t>Guía para una inclusión laboral efectiva</t>
  </si>
  <si>
    <t>Estudio de Inclusión Laboral</t>
  </si>
  <si>
    <t>Propuesta de enfoque inclusivo en los lineamientos generales en la oferta académica de educación superior priorizada</t>
  </si>
  <si>
    <t>Propuesta de Política Nacional de educación inclusiva elaborada (lineamientos)</t>
  </si>
  <si>
    <t>Sistema único de valoracion, certificación y registro de las personas con discapacidad diseñado</t>
  </si>
  <si>
    <t>Propuesta de Sistema de apoyo a la toma de decisiones para la autonomía personal</t>
  </si>
  <si>
    <t>Propuesta metodológica para la inclusión de la discapacidad en la focalización de los programas sociales</t>
  </si>
  <si>
    <t>1.1.10</t>
  </si>
  <si>
    <t>1.1.11</t>
  </si>
  <si>
    <t>1.1.12</t>
  </si>
  <si>
    <t>1.1.13</t>
  </si>
  <si>
    <t>1.1.14</t>
  </si>
  <si>
    <t>Programa de emprendimiento de personas con discapacidad implementado</t>
  </si>
  <si>
    <t>Diccionario de lengua de señas dominicano diseñado</t>
  </si>
  <si>
    <t>Medidas de politica para la aplicación de la ley sobre discapacidad aprobadas</t>
  </si>
  <si>
    <t>Sistema de indicadores de seguimiento a ODS y discapacidad diseñado</t>
  </si>
  <si>
    <t>Plan nacional de acceso a justicia actualizado</t>
  </si>
  <si>
    <t>1.2.1</t>
  </si>
  <si>
    <t>1.3.1</t>
  </si>
  <si>
    <t>1.1.1</t>
  </si>
  <si>
    <t xml:space="preserve">1.1.2 </t>
  </si>
  <si>
    <t>1.1.3</t>
  </si>
  <si>
    <t>1.1.4</t>
  </si>
  <si>
    <t>1.1.4.1</t>
  </si>
  <si>
    <t xml:space="preserve">1.1.5 </t>
  </si>
  <si>
    <t>1.1.6</t>
  </si>
  <si>
    <t>1.1.8</t>
  </si>
  <si>
    <t>1.1.7</t>
  </si>
  <si>
    <t>1.1.9</t>
  </si>
  <si>
    <t>1.2.2</t>
  </si>
  <si>
    <t>1.2.3</t>
  </si>
  <si>
    <t>Sistema Nacional de accesibilidad implementado</t>
  </si>
  <si>
    <t>Desarrollo Normativas en materia de accesibilidad</t>
  </si>
  <si>
    <t>Programa de fomento de turismo accesible implementado</t>
  </si>
  <si>
    <t>2.2.1</t>
  </si>
  <si>
    <t>1.3.2</t>
  </si>
  <si>
    <t>1.3.3</t>
  </si>
  <si>
    <t>Conferencia de Turismo Accesible para Latinoamérica y el Caribe institucionalizada</t>
  </si>
  <si>
    <t xml:space="preserve">1.4.1 </t>
  </si>
  <si>
    <t xml:space="preserve"> Propuestas sobre temas prioritarios presentados en espacios regionales</t>
  </si>
  <si>
    <t>1.4.2</t>
  </si>
  <si>
    <t>1.2 Espacios de uso público accesibles para las prsonas con discapacidad</t>
  </si>
  <si>
    <t>1.3 Marco legal nacional vigente armonizado con la Convención de los Derechos de las personas con Discapacidad</t>
  </si>
  <si>
    <t>1.4 Propuestas nacionales en áreas de intervención priorizadas incluidas en las agendas de los espacios y organismos regionales</t>
  </si>
  <si>
    <t>2. Paradigma de Inclusión Plena</t>
  </si>
  <si>
    <t>Eje</t>
  </si>
  <si>
    <t>La sociedad percibbe a las personas con discapacidad como entes activos y sujetos de derecho</t>
  </si>
  <si>
    <t>Entidades públicas y pivadas han fortalecido sus capacidades para la inclusión de personas con discapacidad</t>
  </si>
  <si>
    <t>Reporte de Instituciones asesoradas y/o acompañadas</t>
  </si>
  <si>
    <t>3.1.1</t>
  </si>
  <si>
    <t>3.2.1</t>
  </si>
  <si>
    <t>2.2.2</t>
  </si>
  <si>
    <t>2.2.3</t>
  </si>
  <si>
    <t xml:space="preserve">Asistencia técnica a entidades públicas y privadas en materia de inclusión de personas con discapacidad
</t>
  </si>
  <si>
    <t>Sello RD Incluye</t>
  </si>
  <si>
    <t>Programa de formación para la inclusión plena ejecutado</t>
  </si>
  <si>
    <t>Participación de las personas con Discapacidad</t>
  </si>
  <si>
    <t>4.1.1</t>
  </si>
  <si>
    <t>4.2.1</t>
  </si>
  <si>
    <t>4.3.1</t>
  </si>
  <si>
    <t>2.1.2</t>
  </si>
  <si>
    <t>4.1.4</t>
  </si>
  <si>
    <t>4.2.4</t>
  </si>
  <si>
    <t>5.1.5</t>
  </si>
  <si>
    <t>2.1.3</t>
  </si>
  <si>
    <t>3.1.2</t>
  </si>
  <si>
    <t>3.2.2</t>
  </si>
  <si>
    <t>4.1.2</t>
  </si>
  <si>
    <t>4.1.3</t>
  </si>
  <si>
    <t>4.1.5</t>
  </si>
  <si>
    <t>4.1.6</t>
  </si>
  <si>
    <t>4.2.2</t>
  </si>
  <si>
    <t>4.2.3</t>
  </si>
  <si>
    <t>4.2.5</t>
  </si>
  <si>
    <t>5.1.8</t>
  </si>
  <si>
    <t>5.1.7</t>
  </si>
  <si>
    <t>5.1.6</t>
  </si>
  <si>
    <t>5.1.4</t>
  </si>
  <si>
    <t>5.1.3</t>
  </si>
  <si>
    <t>5.1.2</t>
  </si>
  <si>
    <t>Campaña de Educación Ciudadana Implementada</t>
  </si>
  <si>
    <t>Programa de sensibilizacion y concientización a la 
sociedad implementado</t>
  </si>
  <si>
    <t>1. Listado de participantes
2. Fotos</t>
  </si>
  <si>
    <t>Informes trimestrales de asistencia técnica brindada en procesos para alineación de las políticas, planes, programas y proyectos</t>
  </si>
  <si>
    <t>Estrategia de liderazgo social y político de las ASFL</t>
  </si>
  <si>
    <t>Asistencia técnica y acompañamiento a ASFL del área de Discapacidad</t>
  </si>
  <si>
    <t xml:space="preserve"> Estrategia de implementación de la Agenda Municipal de Desarrollo Inclusivo en ejecución</t>
  </si>
  <si>
    <t>Programa Nacional de Vida Independiente</t>
  </si>
  <si>
    <t>Desarrollo Institucional</t>
  </si>
  <si>
    <t>Desempeño institucional mejorado</t>
  </si>
  <si>
    <t>Personal suficiente, idóneo y alineado con la filosofía institucional</t>
  </si>
  <si>
    <t>Consolidada la imagen y el posicionamiento institucional</t>
  </si>
  <si>
    <t>5.1.1.</t>
  </si>
  <si>
    <t>Dirección y Coordinación del Consejo</t>
  </si>
  <si>
    <t>5.1.1.4 Coordinación Dirección</t>
  </si>
  <si>
    <t>1. Ordenanzas Municipales
2. Minutas y listado de participantes mesas de inclusión
3. Reporte de Saliendo del Escondite y Jornadas de Inclusión realizadas</t>
  </si>
  <si>
    <t>1. Listado participantes de los diferentes talleres
2. Fotos
3. Videos</t>
  </si>
  <si>
    <t>Sistema de planificación y control de gestión: Control del presupuesto</t>
  </si>
  <si>
    <t>Sistema de Gestión de Calidad</t>
  </si>
  <si>
    <t>Sistema de gestión de servicio:</t>
  </si>
  <si>
    <t>Plan de implementación y desarrollo de sistemas de información</t>
  </si>
  <si>
    <t>Sistema de de gestión de recursos tecnológicos</t>
  </si>
  <si>
    <t>Infraestructura Tecnológica</t>
  </si>
  <si>
    <t xml:space="preserve">1. Informe deSeguimiento al PEI 2017-2020
2. Informe de seguimiento POA 2019
3. Procesos de gestión de la planificació documentados
</t>
  </si>
  <si>
    <t>Documentación procesos áreas priorizadas</t>
  </si>
  <si>
    <t>Plan de remuneraciones y beneficios implementado</t>
  </si>
  <si>
    <t>Plan de capacitación implementado</t>
  </si>
  <si>
    <t>1. Calendario de eventos realizados
2. Calendario visitas medios de comunicación
3. Fotos actividades realizadas
4. Menciones y apareciones en medios de comunicación</t>
  </si>
  <si>
    <t>Plan Operativo Anual (POA) 2019</t>
  </si>
  <si>
    <t>Monto Programado</t>
  </si>
  <si>
    <t>Total Fondo 100 + Fondo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</si>
</sst>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3"/>
      <color theme="1"/>
      <name val="Times New Roman"/>
      <family val="1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u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wrapText="1"/>
    </xf>
    <xf numFmtId="0" fontId="8" fillId="4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8" fillId="4" borderId="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44" fontId="5" fillId="0" borderId="1" xfId="1" applyFont="1" applyBorder="1" applyAlignment="1">
      <alignment wrapText="1"/>
    </xf>
    <xf numFmtId="44" fontId="0" fillId="0" borderId="0" xfId="1" applyFont="1"/>
    <xf numFmtId="44" fontId="6" fillId="0" borderId="1" xfId="1" applyFont="1" applyBorder="1" applyAlignment="1">
      <alignment vertical="center"/>
    </xf>
    <xf numFmtId="44" fontId="5" fillId="0" borderId="5" xfId="1" applyFont="1" applyFill="1" applyBorder="1" applyAlignment="1">
      <alignment wrapText="1"/>
    </xf>
    <xf numFmtId="44" fontId="1" fillId="0" borderId="0" xfId="1" applyFont="1"/>
    <xf numFmtId="44" fontId="0" fillId="0" borderId="0" xfId="0" applyNumberFormat="1"/>
    <xf numFmtId="44" fontId="14" fillId="0" borderId="1" xfId="1" applyFont="1" applyBorder="1" applyAlignment="1">
      <alignment wrapText="1"/>
    </xf>
    <xf numFmtId="0" fontId="8" fillId="4" borderId="0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6" borderId="0" xfId="0" applyFill="1"/>
    <xf numFmtId="0" fontId="3" fillId="6" borderId="1" xfId="0" applyFont="1" applyFill="1" applyBorder="1" applyAlignment="1">
      <alignment wrapText="1"/>
    </xf>
    <xf numFmtId="0" fontId="1" fillId="6" borderId="0" xfId="0" applyFont="1" applyFill="1"/>
    <xf numFmtId="0" fontId="1" fillId="6" borderId="0" xfId="0" applyFont="1" applyFill="1" applyAlignment="1">
      <alignment vertical="top"/>
    </xf>
    <xf numFmtId="0" fontId="5" fillId="6" borderId="1" xfId="0" applyFont="1" applyFill="1" applyBorder="1" applyAlignment="1">
      <alignment wrapText="1"/>
    </xf>
    <xf numFmtId="44" fontId="5" fillId="6" borderId="1" xfId="1" applyFont="1" applyFill="1" applyBorder="1" applyAlignment="1">
      <alignment wrapText="1"/>
    </xf>
    <xf numFmtId="0" fontId="1" fillId="6" borderId="6" xfId="0" applyFont="1" applyFill="1" applyBorder="1" applyAlignment="1">
      <alignment vertical="top"/>
    </xf>
    <xf numFmtId="0" fontId="12" fillId="6" borderId="1" xfId="0" applyFont="1" applyFill="1" applyBorder="1" applyAlignment="1">
      <alignment wrapText="1"/>
    </xf>
    <xf numFmtId="43" fontId="5" fillId="6" borderId="1" xfId="2" applyFont="1" applyFill="1" applyBorder="1" applyAlignment="1">
      <alignment wrapText="1"/>
    </xf>
    <xf numFmtId="44" fontId="1" fillId="0" borderId="0" xfId="0" applyNumberFormat="1" applyFont="1" applyAlignment="1">
      <alignment vertical="top"/>
    </xf>
    <xf numFmtId="0" fontId="5" fillId="5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44" fontId="1" fillId="5" borderId="6" xfId="0" applyNumberFormat="1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2209800</xdr:colOff>
      <xdr:row>0</xdr:row>
      <xdr:rowOff>0</xdr:rowOff>
    </xdr:from>
    <xdr:to>
      <xdr:col>8</xdr:col>
      <xdr:colOff>1440180</xdr:colOff>
      <xdr:row>3</xdr:row>
      <xdr:rowOff>119380</xdr:rowOff>
    </xdr:to>
    <xdr:pic>
      <xdr:nvPicPr>
        <xdr:cNvPr id="2" name="image42.jpg" descr="\\192.168.1.44\Comunicacion\Logos Varios\logo_CONADIS_nuevo-01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858500" y="0"/>
          <a:ext cx="1802130" cy="83375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showGridLines="0" tabSelected="1" zoomScale="60" zoomScaleNormal="60" workbookViewId="0">
      <selection activeCell="D11" sqref="D11"/>
    </sheetView>
  </sheetViews>
  <sheetFormatPr baseColWidth="10" defaultRowHeight="15" x14ac:dyDescent="0.25"/>
  <cols>
    <col min="1" max="1" width="12" customWidth="1"/>
    <col min="2" max="2" width="49.5703125" customWidth="1"/>
    <col min="3" max="3" width="14.42578125" customWidth="1"/>
    <col min="4" max="4" width="30.85546875" customWidth="1"/>
    <col min="5" max="6" width="22.42578125" bestFit="1" customWidth="1"/>
    <col min="7" max="7" width="21.28515625" customWidth="1"/>
    <col min="8" max="8" width="38.5703125" customWidth="1"/>
    <col min="9" max="9" width="25.85546875" customWidth="1"/>
    <col min="10" max="10" width="23.140625" style="27" bestFit="1" customWidth="1"/>
  </cols>
  <sheetData>
    <row r="1" spans="1:12" ht="18.75" x14ac:dyDescent="0.25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23"/>
      <c r="K1" s="11"/>
      <c r="L1" s="11"/>
    </row>
    <row r="2" spans="1:12" ht="18.75" customHeight="1" x14ac:dyDescent="0.3">
      <c r="A2" s="44" t="s">
        <v>58</v>
      </c>
      <c r="B2" s="44"/>
      <c r="C2" s="44"/>
      <c r="D2" s="44"/>
      <c r="E2" s="44"/>
      <c r="F2" s="44"/>
      <c r="G2" s="44"/>
      <c r="H2" s="44"/>
      <c r="I2" s="44"/>
      <c r="J2" s="24"/>
      <c r="K2" s="9"/>
      <c r="L2" s="9"/>
    </row>
    <row r="3" spans="1:12" ht="18.75" x14ac:dyDescent="0.3">
      <c r="A3" s="45" t="s">
        <v>197</v>
      </c>
      <c r="B3" s="45"/>
      <c r="C3" s="45"/>
      <c r="D3" s="45"/>
      <c r="E3" s="45"/>
      <c r="F3" s="45"/>
      <c r="G3" s="45"/>
      <c r="H3" s="45"/>
      <c r="I3" s="45"/>
      <c r="J3" s="24"/>
      <c r="K3" s="8"/>
      <c r="L3" s="8"/>
    </row>
    <row r="4" spans="1:12" ht="17.25" thickBot="1" x14ac:dyDescent="0.3">
      <c r="A4" s="46"/>
      <c r="B4" s="46"/>
      <c r="C4" s="46"/>
      <c r="D4" s="46"/>
      <c r="E4" s="46"/>
      <c r="F4" s="46"/>
      <c r="G4" s="46"/>
      <c r="H4" s="46"/>
      <c r="I4" s="46"/>
      <c r="J4" s="25"/>
      <c r="K4" s="12"/>
      <c r="L4" s="12"/>
    </row>
    <row r="5" spans="1:12" ht="60" x14ac:dyDescent="0.25">
      <c r="A5" s="5" t="s">
        <v>85</v>
      </c>
      <c r="B5" s="6" t="s">
        <v>53</v>
      </c>
      <c r="C5" s="6" t="s">
        <v>54</v>
      </c>
      <c r="D5" s="6" t="s">
        <v>72</v>
      </c>
      <c r="E5" s="7" t="s">
        <v>57</v>
      </c>
      <c r="F5" s="7" t="s">
        <v>60</v>
      </c>
      <c r="G5" s="7" t="s">
        <v>199</v>
      </c>
      <c r="H5" s="6" t="s">
        <v>1</v>
      </c>
      <c r="I5" s="6" t="s">
        <v>55</v>
      </c>
      <c r="J5" s="26" t="s">
        <v>198</v>
      </c>
    </row>
    <row r="7" spans="1:12" ht="15.75" thickBot="1" x14ac:dyDescent="0.3"/>
    <row r="8" spans="1:12" ht="23.25" customHeight="1" thickBot="1" x14ac:dyDescent="0.3">
      <c r="A8" s="28"/>
      <c r="B8" s="29" t="s">
        <v>4</v>
      </c>
      <c r="C8" s="30" t="s">
        <v>56</v>
      </c>
      <c r="D8" s="28"/>
      <c r="E8" s="28"/>
      <c r="F8" s="28"/>
      <c r="G8" s="28"/>
      <c r="H8" s="28"/>
      <c r="I8" s="28"/>
      <c r="J8" s="31"/>
    </row>
    <row r="9" spans="1:12" ht="31.5" customHeight="1" thickBot="1" x14ac:dyDescent="0.3">
      <c r="A9" s="1"/>
      <c r="B9" s="13" t="s">
        <v>61</v>
      </c>
      <c r="C9" s="13" t="s">
        <v>62</v>
      </c>
      <c r="D9" s="47"/>
      <c r="E9" s="48"/>
      <c r="F9" s="48"/>
      <c r="G9" s="48"/>
      <c r="H9" s="48"/>
      <c r="I9" s="49"/>
      <c r="J9" s="41">
        <f>SUM(G10:G24)</f>
        <v>10879038</v>
      </c>
    </row>
    <row r="10" spans="1:12" ht="33.75" customHeight="1" thickBot="1" x14ac:dyDescent="0.3">
      <c r="A10" s="2" t="s">
        <v>108</v>
      </c>
      <c r="B10" s="2" t="s">
        <v>86</v>
      </c>
      <c r="C10" s="2" t="s">
        <v>0</v>
      </c>
      <c r="D10" s="2" t="s">
        <v>63</v>
      </c>
      <c r="E10" s="17">
        <v>3300</v>
      </c>
      <c r="F10" s="16">
        <v>342000</v>
      </c>
      <c r="G10" s="16">
        <f>+E10+F10</f>
        <v>345300</v>
      </c>
      <c r="H10" s="3" t="s">
        <v>3</v>
      </c>
      <c r="I10" s="3" t="s">
        <v>2</v>
      </c>
      <c r="J10" s="41"/>
    </row>
    <row r="11" spans="1:12" ht="30.75" customHeight="1" thickBot="1" x14ac:dyDescent="0.3">
      <c r="A11" s="2" t="s">
        <v>109</v>
      </c>
      <c r="B11" s="2" t="s">
        <v>92</v>
      </c>
      <c r="C11" s="2" t="s">
        <v>0</v>
      </c>
      <c r="D11" s="3" t="s">
        <v>69</v>
      </c>
      <c r="E11" s="17">
        <v>196100</v>
      </c>
      <c r="F11" s="17">
        <v>350000</v>
      </c>
      <c r="G11" s="16">
        <f t="shared" ref="G11:G74" si="0">+E11+F11</f>
        <v>546100</v>
      </c>
      <c r="H11" s="3" t="s">
        <v>3</v>
      </c>
      <c r="I11" s="3" t="s">
        <v>5</v>
      </c>
      <c r="J11" s="41"/>
    </row>
    <row r="12" spans="1:12" ht="51" customHeight="1" thickBot="1" x14ac:dyDescent="0.3">
      <c r="A12" s="2" t="s">
        <v>110</v>
      </c>
      <c r="B12" s="2" t="s">
        <v>91</v>
      </c>
      <c r="C12" s="2" t="s">
        <v>0</v>
      </c>
      <c r="D12" s="3" t="s">
        <v>71</v>
      </c>
      <c r="E12" s="16">
        <v>22200</v>
      </c>
      <c r="F12" s="16">
        <v>6400</v>
      </c>
      <c r="G12" s="16">
        <f t="shared" si="0"/>
        <v>28600</v>
      </c>
      <c r="H12" s="3" t="s">
        <v>3</v>
      </c>
      <c r="I12" s="3" t="s">
        <v>5</v>
      </c>
      <c r="J12" s="41"/>
    </row>
    <row r="13" spans="1:12" ht="39.75" thickBot="1" x14ac:dyDescent="0.3">
      <c r="A13" s="2" t="s">
        <v>111</v>
      </c>
      <c r="B13" s="2" t="s">
        <v>87</v>
      </c>
      <c r="C13" s="2" t="s">
        <v>0</v>
      </c>
      <c r="D13" s="3" t="s">
        <v>70</v>
      </c>
      <c r="E13" s="16">
        <v>66700</v>
      </c>
      <c r="F13" s="16">
        <v>930000</v>
      </c>
      <c r="G13" s="16">
        <f t="shared" si="0"/>
        <v>996700</v>
      </c>
      <c r="H13" s="3" t="s">
        <v>3</v>
      </c>
      <c r="I13" s="3" t="s">
        <v>6</v>
      </c>
      <c r="J13" s="41"/>
    </row>
    <row r="14" spans="1:12" ht="27" thickBot="1" x14ac:dyDescent="0.3">
      <c r="A14" s="2" t="s">
        <v>112</v>
      </c>
      <c r="B14" s="2" t="s">
        <v>90</v>
      </c>
      <c r="C14" s="2" t="s">
        <v>0</v>
      </c>
      <c r="D14" s="3" t="s">
        <v>73</v>
      </c>
      <c r="E14" s="16"/>
      <c r="F14" s="16">
        <v>1400000</v>
      </c>
      <c r="G14" s="16">
        <f t="shared" si="0"/>
        <v>1400000</v>
      </c>
      <c r="H14" s="3" t="s">
        <v>3</v>
      </c>
      <c r="I14" s="3" t="s">
        <v>7</v>
      </c>
      <c r="J14" s="41"/>
    </row>
    <row r="15" spans="1:12" ht="27" thickBot="1" x14ac:dyDescent="0.3">
      <c r="A15" s="2" t="s">
        <v>113</v>
      </c>
      <c r="B15" s="2" t="s">
        <v>89</v>
      </c>
      <c r="C15" s="2" t="s">
        <v>0</v>
      </c>
      <c r="D15" s="3" t="s">
        <v>65</v>
      </c>
      <c r="E15" s="16"/>
      <c r="F15" s="16">
        <v>350000</v>
      </c>
      <c r="G15" s="16">
        <f t="shared" si="0"/>
        <v>350000</v>
      </c>
      <c r="H15" s="3" t="s">
        <v>3</v>
      </c>
      <c r="I15" s="3" t="s">
        <v>6</v>
      </c>
      <c r="J15" s="41"/>
    </row>
    <row r="16" spans="1:12" ht="27" thickBot="1" x14ac:dyDescent="0.3">
      <c r="A16" s="2" t="s">
        <v>114</v>
      </c>
      <c r="B16" s="2" t="s">
        <v>88</v>
      </c>
      <c r="C16" s="2" t="s">
        <v>0</v>
      </c>
      <c r="D16" s="3" t="s">
        <v>74</v>
      </c>
      <c r="E16" s="16"/>
      <c r="F16" s="16"/>
      <c r="G16" s="16">
        <f t="shared" si="0"/>
        <v>0</v>
      </c>
      <c r="H16" s="3" t="s">
        <v>3</v>
      </c>
      <c r="I16" s="3" t="s">
        <v>8</v>
      </c>
      <c r="J16" s="41"/>
    </row>
    <row r="17" spans="1:10" ht="52.5" thickBot="1" x14ac:dyDescent="0.3">
      <c r="A17" s="2" t="s">
        <v>116</v>
      </c>
      <c r="B17" s="2" t="s">
        <v>93</v>
      </c>
      <c r="C17" s="2" t="s">
        <v>0</v>
      </c>
      <c r="D17" s="3" t="s">
        <v>64</v>
      </c>
      <c r="E17" s="16">
        <v>1600000</v>
      </c>
      <c r="F17" s="16">
        <v>1295700</v>
      </c>
      <c r="G17" s="16">
        <f t="shared" si="0"/>
        <v>2895700</v>
      </c>
      <c r="H17" s="3" t="s">
        <v>9</v>
      </c>
      <c r="I17" s="3" t="s">
        <v>2</v>
      </c>
      <c r="J17" s="41"/>
    </row>
    <row r="18" spans="1:10" ht="39.75" thickBot="1" x14ac:dyDescent="0.3">
      <c r="A18" s="2" t="s">
        <v>115</v>
      </c>
      <c r="B18" s="2" t="s">
        <v>94</v>
      </c>
      <c r="C18" s="2" t="s">
        <v>0</v>
      </c>
      <c r="D18" s="3" t="s">
        <v>75</v>
      </c>
      <c r="E18" s="16">
        <v>280000</v>
      </c>
      <c r="F18" s="16"/>
      <c r="G18" s="16">
        <f t="shared" si="0"/>
        <v>280000</v>
      </c>
      <c r="H18" s="3" t="s">
        <v>3</v>
      </c>
      <c r="I18" s="3" t="s">
        <v>10</v>
      </c>
      <c r="J18" s="41"/>
    </row>
    <row r="19" spans="1:10" ht="52.5" thickBot="1" x14ac:dyDescent="0.3">
      <c r="A19" s="2" t="s">
        <v>117</v>
      </c>
      <c r="B19" s="2" t="s">
        <v>95</v>
      </c>
      <c r="C19" s="2" t="s">
        <v>0</v>
      </c>
      <c r="D19" s="3" t="s">
        <v>76</v>
      </c>
      <c r="E19" s="16"/>
      <c r="F19" s="16">
        <v>40000</v>
      </c>
      <c r="G19" s="16">
        <f t="shared" si="0"/>
        <v>40000</v>
      </c>
      <c r="H19" s="3" t="s">
        <v>3</v>
      </c>
      <c r="I19" s="3" t="s">
        <v>7</v>
      </c>
      <c r="J19" s="41"/>
    </row>
    <row r="20" spans="1:10" ht="34.5" customHeight="1" thickBot="1" x14ac:dyDescent="0.3">
      <c r="A20" s="2" t="s">
        <v>96</v>
      </c>
      <c r="B20" s="2" t="s">
        <v>105</v>
      </c>
      <c r="C20" s="2" t="s">
        <v>0</v>
      </c>
      <c r="D20" s="3" t="s">
        <v>77</v>
      </c>
      <c r="E20" s="16">
        <v>145000</v>
      </c>
      <c r="F20" s="16">
        <v>360000</v>
      </c>
      <c r="G20" s="16">
        <f t="shared" si="0"/>
        <v>505000</v>
      </c>
      <c r="H20" s="10" t="s">
        <v>11</v>
      </c>
      <c r="I20" s="3" t="s">
        <v>10</v>
      </c>
      <c r="J20" s="41"/>
    </row>
    <row r="21" spans="1:10" ht="48" customHeight="1" thickBot="1" x14ac:dyDescent="0.3">
      <c r="A21" s="2" t="s">
        <v>97</v>
      </c>
      <c r="B21" s="2" t="s">
        <v>104</v>
      </c>
      <c r="C21" s="2" t="s">
        <v>0</v>
      </c>
      <c r="D21" s="3" t="s">
        <v>78</v>
      </c>
      <c r="E21" s="16">
        <v>50000</v>
      </c>
      <c r="F21" s="16">
        <v>1670688</v>
      </c>
      <c r="G21" s="16">
        <f t="shared" si="0"/>
        <v>1720688</v>
      </c>
      <c r="H21" s="10" t="s">
        <v>11</v>
      </c>
      <c r="I21" s="3" t="s">
        <v>7</v>
      </c>
      <c r="J21" s="41"/>
    </row>
    <row r="22" spans="1:10" ht="27" thickBot="1" x14ac:dyDescent="0.3">
      <c r="A22" s="2" t="s">
        <v>98</v>
      </c>
      <c r="B22" s="2" t="s">
        <v>103</v>
      </c>
      <c r="C22" s="2" t="s">
        <v>0</v>
      </c>
      <c r="D22" s="3" t="s">
        <v>80</v>
      </c>
      <c r="E22" s="16"/>
      <c r="F22" s="16"/>
      <c r="G22" s="16">
        <f t="shared" si="0"/>
        <v>0</v>
      </c>
      <c r="H22" s="3" t="s">
        <v>3</v>
      </c>
      <c r="I22" s="3" t="s">
        <v>10</v>
      </c>
      <c r="J22" s="41"/>
    </row>
    <row r="23" spans="1:10" ht="52.5" thickBot="1" x14ac:dyDescent="0.3">
      <c r="A23" s="2" t="s">
        <v>99</v>
      </c>
      <c r="B23" s="2" t="s">
        <v>102</v>
      </c>
      <c r="C23" s="2" t="s">
        <v>0</v>
      </c>
      <c r="D23" s="3" t="s">
        <v>79</v>
      </c>
      <c r="E23" s="16">
        <v>435000</v>
      </c>
      <c r="F23" s="16">
        <v>972350</v>
      </c>
      <c r="G23" s="16">
        <f t="shared" si="0"/>
        <v>1407350</v>
      </c>
      <c r="H23" s="3" t="s">
        <v>12</v>
      </c>
      <c r="I23" s="3" t="s">
        <v>2</v>
      </c>
      <c r="J23" s="41"/>
    </row>
    <row r="24" spans="1:10" ht="27" thickBot="1" x14ac:dyDescent="0.3">
      <c r="A24" s="2" t="s">
        <v>100</v>
      </c>
      <c r="B24" s="3" t="s">
        <v>101</v>
      </c>
      <c r="C24" s="2" t="s">
        <v>0</v>
      </c>
      <c r="D24" s="3" t="s">
        <v>80</v>
      </c>
      <c r="E24" s="16">
        <v>363600</v>
      </c>
      <c r="F24" s="16"/>
      <c r="G24" s="16">
        <f t="shared" si="0"/>
        <v>363600</v>
      </c>
      <c r="H24" s="3" t="s">
        <v>13</v>
      </c>
      <c r="I24" s="3" t="s">
        <v>2</v>
      </c>
      <c r="J24" s="41"/>
    </row>
    <row r="25" spans="1:10" ht="27" thickBot="1" x14ac:dyDescent="0.3">
      <c r="A25" s="2"/>
      <c r="B25" s="13" t="s">
        <v>130</v>
      </c>
      <c r="C25" s="13" t="s">
        <v>62</v>
      </c>
      <c r="D25" s="38"/>
      <c r="E25" s="39"/>
      <c r="F25" s="39"/>
      <c r="G25" s="39"/>
      <c r="H25" s="39"/>
      <c r="I25" s="40"/>
      <c r="J25" s="41">
        <f>SUM(G26:G28)</f>
        <v>11397160</v>
      </c>
    </row>
    <row r="26" spans="1:10" ht="27" thickBot="1" x14ac:dyDescent="0.3">
      <c r="A26" s="2" t="s">
        <v>106</v>
      </c>
      <c r="B26" s="3" t="s">
        <v>120</v>
      </c>
      <c r="C26" s="2" t="s">
        <v>0</v>
      </c>
      <c r="D26" s="3" t="s">
        <v>81</v>
      </c>
      <c r="E26" s="16">
        <v>320000</v>
      </c>
      <c r="F26" s="16">
        <v>6809460</v>
      </c>
      <c r="G26" s="16">
        <f t="shared" si="0"/>
        <v>7129460</v>
      </c>
      <c r="H26" s="3" t="s">
        <v>15</v>
      </c>
      <c r="I26" s="3" t="s">
        <v>14</v>
      </c>
      <c r="J26" s="42"/>
    </row>
    <row r="27" spans="1:10" ht="27" thickBot="1" x14ac:dyDescent="0.3">
      <c r="A27" s="2" t="s">
        <v>118</v>
      </c>
      <c r="B27" s="3" t="s">
        <v>121</v>
      </c>
      <c r="C27" s="2" t="s">
        <v>0</v>
      </c>
      <c r="D27" s="3" t="s">
        <v>66</v>
      </c>
      <c r="E27" s="16">
        <v>2500</v>
      </c>
      <c r="F27" s="16">
        <v>528200</v>
      </c>
      <c r="G27" s="16">
        <f t="shared" si="0"/>
        <v>530700</v>
      </c>
      <c r="H27" s="3" t="s">
        <v>3</v>
      </c>
      <c r="I27" s="3" t="s">
        <v>14</v>
      </c>
      <c r="J27" s="42"/>
    </row>
    <row r="28" spans="1:10" ht="27" thickBot="1" x14ac:dyDescent="0.3">
      <c r="A28" s="2" t="s">
        <v>119</v>
      </c>
      <c r="B28" s="3" t="s">
        <v>122</v>
      </c>
      <c r="C28" s="2" t="s">
        <v>0</v>
      </c>
      <c r="D28" s="3" t="s">
        <v>80</v>
      </c>
      <c r="E28" s="16">
        <v>109000</v>
      </c>
      <c r="F28" s="16">
        <v>3628000</v>
      </c>
      <c r="G28" s="16">
        <f t="shared" si="0"/>
        <v>3737000</v>
      </c>
      <c r="H28" s="3" t="s">
        <v>16</v>
      </c>
      <c r="I28" s="3" t="s">
        <v>14</v>
      </c>
      <c r="J28" s="42"/>
    </row>
    <row r="29" spans="1:10" ht="31.5" customHeight="1" thickBot="1" x14ac:dyDescent="0.3">
      <c r="A29" s="2"/>
      <c r="B29" s="13" t="s">
        <v>131</v>
      </c>
      <c r="C29" s="13" t="s">
        <v>62</v>
      </c>
      <c r="D29" s="38"/>
      <c r="E29" s="39"/>
      <c r="F29" s="39"/>
      <c r="G29" s="39"/>
      <c r="H29" s="39"/>
      <c r="I29" s="40"/>
      <c r="J29" s="41">
        <f>SUM(G30:G32)</f>
        <v>540000</v>
      </c>
    </row>
    <row r="30" spans="1:10" ht="27" thickBot="1" x14ac:dyDescent="0.3">
      <c r="A30" s="2" t="s">
        <v>107</v>
      </c>
      <c r="B30" s="3" t="s">
        <v>17</v>
      </c>
      <c r="C30" s="2" t="s">
        <v>0</v>
      </c>
      <c r="D30" s="3" t="s">
        <v>80</v>
      </c>
      <c r="E30" s="16"/>
      <c r="F30" s="16"/>
      <c r="G30" s="16">
        <f t="shared" si="0"/>
        <v>0</v>
      </c>
      <c r="H30" s="3" t="s">
        <v>3</v>
      </c>
      <c r="I30" s="3" t="s">
        <v>10</v>
      </c>
      <c r="J30" s="42"/>
    </row>
    <row r="31" spans="1:10" ht="27" thickBot="1" x14ac:dyDescent="0.3">
      <c r="A31" s="2" t="s">
        <v>124</v>
      </c>
      <c r="B31" s="3" t="s">
        <v>18</v>
      </c>
      <c r="C31" s="2" t="s">
        <v>0</v>
      </c>
      <c r="D31" s="3" t="s">
        <v>80</v>
      </c>
      <c r="E31" s="16">
        <v>540000</v>
      </c>
      <c r="F31" s="16"/>
      <c r="G31" s="16">
        <f t="shared" si="0"/>
        <v>540000</v>
      </c>
      <c r="H31" s="3" t="s">
        <v>3</v>
      </c>
      <c r="I31" s="3" t="s">
        <v>10</v>
      </c>
      <c r="J31" s="42"/>
    </row>
    <row r="32" spans="1:10" ht="27" thickBot="1" x14ac:dyDescent="0.3">
      <c r="A32" s="2" t="s">
        <v>125</v>
      </c>
      <c r="B32" s="3" t="s">
        <v>19</v>
      </c>
      <c r="C32" s="2" t="s">
        <v>0</v>
      </c>
      <c r="D32" s="3" t="s">
        <v>82</v>
      </c>
      <c r="E32" s="16"/>
      <c r="F32" s="16"/>
      <c r="G32" s="16">
        <f t="shared" si="0"/>
        <v>0</v>
      </c>
      <c r="H32" s="3" t="s">
        <v>11</v>
      </c>
      <c r="I32" s="3" t="s">
        <v>10</v>
      </c>
      <c r="J32" s="42"/>
    </row>
    <row r="33" spans="1:10" ht="39.75" thickBot="1" x14ac:dyDescent="0.3">
      <c r="A33" s="2"/>
      <c r="B33" s="13" t="s">
        <v>132</v>
      </c>
      <c r="C33" s="13" t="s">
        <v>62</v>
      </c>
      <c r="D33" s="38"/>
      <c r="E33" s="39"/>
      <c r="F33" s="39"/>
      <c r="G33" s="39"/>
      <c r="H33" s="39"/>
      <c r="I33" s="40"/>
      <c r="J33" s="41">
        <f>SUM(G34:G35)</f>
        <v>300000</v>
      </c>
    </row>
    <row r="34" spans="1:10" ht="27" thickBot="1" x14ac:dyDescent="0.3">
      <c r="A34" s="2" t="s">
        <v>127</v>
      </c>
      <c r="B34" s="3" t="s">
        <v>126</v>
      </c>
      <c r="C34" s="2" t="s">
        <v>0</v>
      </c>
      <c r="D34" s="3" t="s">
        <v>74</v>
      </c>
      <c r="E34" s="16"/>
      <c r="F34" s="16"/>
      <c r="G34" s="16">
        <f t="shared" si="0"/>
        <v>0</v>
      </c>
      <c r="H34" s="3" t="s">
        <v>11</v>
      </c>
      <c r="I34" s="3" t="s">
        <v>14</v>
      </c>
      <c r="J34" s="41"/>
    </row>
    <row r="35" spans="1:10" ht="27" thickBot="1" x14ac:dyDescent="0.3">
      <c r="A35" s="2" t="s">
        <v>129</v>
      </c>
      <c r="B35" s="3" t="s">
        <v>128</v>
      </c>
      <c r="C35" s="2" t="s">
        <v>0</v>
      </c>
      <c r="D35" s="3" t="s">
        <v>83</v>
      </c>
      <c r="E35" s="16">
        <v>140000</v>
      </c>
      <c r="F35" s="16">
        <v>160000</v>
      </c>
      <c r="G35" s="16">
        <f t="shared" si="0"/>
        <v>300000</v>
      </c>
      <c r="H35" s="3" t="s">
        <v>11</v>
      </c>
      <c r="I35" s="3" t="s">
        <v>2</v>
      </c>
      <c r="J35" s="41"/>
    </row>
    <row r="36" spans="1:10" ht="15.75" thickBot="1" x14ac:dyDescent="0.3">
      <c r="A36" s="32"/>
      <c r="B36" s="29" t="s">
        <v>133</v>
      </c>
      <c r="C36" s="32" t="s">
        <v>134</v>
      </c>
      <c r="D36" s="32"/>
      <c r="E36" s="36">
        <v>211000</v>
      </c>
      <c r="F36" s="33">
        <v>1967312</v>
      </c>
      <c r="G36" s="33">
        <f>+E36+F36</f>
        <v>2178312</v>
      </c>
      <c r="H36" s="32"/>
      <c r="I36" s="32"/>
      <c r="J36" s="34"/>
    </row>
    <row r="37" spans="1:10" ht="27" thickBot="1" x14ac:dyDescent="0.3">
      <c r="A37" s="15">
        <v>2.1</v>
      </c>
      <c r="B37" s="13" t="s">
        <v>135</v>
      </c>
      <c r="C37" s="15" t="s">
        <v>62</v>
      </c>
      <c r="D37" s="38"/>
      <c r="E37" s="39"/>
      <c r="F37" s="39"/>
      <c r="G37" s="39"/>
      <c r="H37" s="39"/>
      <c r="I37" s="40"/>
      <c r="J37" s="41">
        <f>SUM(G38:G39)</f>
        <v>4630000</v>
      </c>
    </row>
    <row r="38" spans="1:10" ht="39.75" thickBot="1" x14ac:dyDescent="0.3">
      <c r="A38" s="2" t="s">
        <v>149</v>
      </c>
      <c r="B38" s="3" t="s">
        <v>169</v>
      </c>
      <c r="C38" s="2" t="s">
        <v>0</v>
      </c>
      <c r="D38" s="3" t="s">
        <v>80</v>
      </c>
      <c r="E38" s="16"/>
      <c r="F38" s="16">
        <v>3750000</v>
      </c>
      <c r="G38" s="16">
        <f t="shared" si="0"/>
        <v>3750000</v>
      </c>
      <c r="H38" s="3" t="s">
        <v>11</v>
      </c>
      <c r="I38" s="3" t="s">
        <v>20</v>
      </c>
      <c r="J38" s="42"/>
    </row>
    <row r="39" spans="1:10" ht="27" thickBot="1" x14ac:dyDescent="0.3">
      <c r="A39" s="2" t="s">
        <v>153</v>
      </c>
      <c r="B39" s="3" t="s">
        <v>170</v>
      </c>
      <c r="C39" s="2" t="s">
        <v>0</v>
      </c>
      <c r="D39" s="3" t="s">
        <v>67</v>
      </c>
      <c r="E39" s="16">
        <v>880000</v>
      </c>
      <c r="F39" s="16"/>
      <c r="G39" s="16">
        <f t="shared" si="0"/>
        <v>880000</v>
      </c>
      <c r="H39" s="3" t="s">
        <v>22</v>
      </c>
      <c r="I39" s="3" t="s">
        <v>21</v>
      </c>
      <c r="J39" s="42"/>
    </row>
    <row r="40" spans="1:10" ht="27" thickBot="1" x14ac:dyDescent="0.3">
      <c r="A40" s="15">
        <v>2.2000000000000002</v>
      </c>
      <c r="B40" s="13" t="s">
        <v>136</v>
      </c>
      <c r="C40" s="15" t="s">
        <v>62</v>
      </c>
      <c r="D40" s="38"/>
      <c r="E40" s="39"/>
      <c r="F40" s="39"/>
      <c r="G40" s="39"/>
      <c r="H40" s="39"/>
      <c r="I40" s="40"/>
      <c r="J40" s="41">
        <f>SUM(G41:G43)</f>
        <v>2570000</v>
      </c>
    </row>
    <row r="41" spans="1:10" ht="47.25" customHeight="1" thickBot="1" x14ac:dyDescent="0.3">
      <c r="A41" s="2" t="s">
        <v>123</v>
      </c>
      <c r="B41" s="3" t="s">
        <v>143</v>
      </c>
      <c r="C41" s="2" t="s">
        <v>0</v>
      </c>
      <c r="D41" s="3" t="s">
        <v>84</v>
      </c>
      <c r="E41" s="16">
        <v>1200000</v>
      </c>
      <c r="F41" s="16">
        <v>1320000</v>
      </c>
      <c r="G41" s="16">
        <f t="shared" si="0"/>
        <v>2520000</v>
      </c>
      <c r="H41" s="3" t="s">
        <v>22</v>
      </c>
      <c r="I41" s="3" t="s">
        <v>2</v>
      </c>
      <c r="J41" s="41"/>
    </row>
    <row r="42" spans="1:10" ht="52.5" thickBot="1" x14ac:dyDescent="0.3">
      <c r="A42" s="2" t="s">
        <v>140</v>
      </c>
      <c r="B42" s="3" t="s">
        <v>142</v>
      </c>
      <c r="C42" s="2" t="s">
        <v>0</v>
      </c>
      <c r="D42" s="3" t="s">
        <v>137</v>
      </c>
      <c r="E42" s="16"/>
      <c r="F42" s="16"/>
      <c r="G42" s="16">
        <f t="shared" si="0"/>
        <v>0</v>
      </c>
      <c r="H42" s="3" t="s">
        <v>12</v>
      </c>
      <c r="I42" s="3" t="s">
        <v>2</v>
      </c>
      <c r="J42" s="41"/>
    </row>
    <row r="43" spans="1:10" ht="27" thickBot="1" x14ac:dyDescent="0.3">
      <c r="A43" s="2" t="s">
        <v>141</v>
      </c>
      <c r="B43" s="3" t="s">
        <v>144</v>
      </c>
      <c r="C43" s="2" t="s">
        <v>0</v>
      </c>
      <c r="D43" s="3" t="s">
        <v>171</v>
      </c>
      <c r="E43" s="16"/>
      <c r="F43" s="16">
        <v>50000</v>
      </c>
      <c r="G43" s="16">
        <f t="shared" si="0"/>
        <v>50000</v>
      </c>
      <c r="H43" s="3" t="s">
        <v>22</v>
      </c>
      <c r="I43" s="3" t="s">
        <v>21</v>
      </c>
      <c r="J43" s="41"/>
    </row>
    <row r="44" spans="1:10" ht="15.75" thickBot="1" x14ac:dyDescent="0.3">
      <c r="A44" s="29">
        <v>3</v>
      </c>
      <c r="B44" s="29" t="s">
        <v>145</v>
      </c>
      <c r="C44" s="29" t="s">
        <v>134</v>
      </c>
      <c r="D44" s="32"/>
      <c r="E44" s="33"/>
      <c r="F44" s="33"/>
      <c r="G44" s="33"/>
      <c r="H44" s="32"/>
      <c r="I44" s="32"/>
      <c r="J44" s="34"/>
    </row>
    <row r="45" spans="1:10" ht="27" thickBot="1" x14ac:dyDescent="0.3">
      <c r="A45" s="15">
        <v>3.1</v>
      </c>
      <c r="B45" s="13" t="s">
        <v>136</v>
      </c>
      <c r="C45" s="15" t="s">
        <v>62</v>
      </c>
      <c r="D45" s="38"/>
      <c r="E45" s="39"/>
      <c r="F45" s="39"/>
      <c r="G45" s="39"/>
      <c r="H45" s="39"/>
      <c r="I45" s="40"/>
      <c r="J45" s="41">
        <f>SUM(G46:G47)</f>
        <v>2539000</v>
      </c>
    </row>
    <row r="46" spans="1:10" ht="27" thickBot="1" x14ac:dyDescent="0.3">
      <c r="A46" s="2" t="s">
        <v>138</v>
      </c>
      <c r="B46" s="3" t="s">
        <v>173</v>
      </c>
      <c r="C46" s="2" t="s">
        <v>0</v>
      </c>
      <c r="D46" s="3" t="s">
        <v>68</v>
      </c>
      <c r="E46" s="16">
        <v>864000</v>
      </c>
      <c r="F46" s="16"/>
      <c r="G46" s="16">
        <f t="shared" si="0"/>
        <v>864000</v>
      </c>
      <c r="H46" s="3" t="s">
        <v>24</v>
      </c>
      <c r="I46" s="3" t="s">
        <v>23</v>
      </c>
      <c r="J46" s="42"/>
    </row>
    <row r="47" spans="1:10" ht="52.5" thickBot="1" x14ac:dyDescent="0.3">
      <c r="A47" s="2" t="s">
        <v>154</v>
      </c>
      <c r="B47" s="3" t="s">
        <v>174</v>
      </c>
      <c r="C47" s="2" t="s">
        <v>0</v>
      </c>
      <c r="D47" s="3" t="s">
        <v>172</v>
      </c>
      <c r="E47" s="16">
        <v>1675000</v>
      </c>
      <c r="F47" s="16"/>
      <c r="G47" s="16">
        <f t="shared" si="0"/>
        <v>1675000</v>
      </c>
      <c r="H47" s="3" t="s">
        <v>24</v>
      </c>
      <c r="I47" s="3" t="s">
        <v>25</v>
      </c>
      <c r="J47" s="42"/>
    </row>
    <row r="48" spans="1:10" ht="27" thickBot="1" x14ac:dyDescent="0.3">
      <c r="A48" s="15">
        <v>3.2</v>
      </c>
      <c r="B48" s="13" t="s">
        <v>136</v>
      </c>
      <c r="C48" s="15" t="s">
        <v>62</v>
      </c>
      <c r="D48" s="38"/>
      <c r="E48" s="39"/>
      <c r="F48" s="39"/>
      <c r="G48" s="39"/>
      <c r="H48" s="39"/>
      <c r="I48" s="40"/>
      <c r="J48" s="41">
        <f>SUM(G49:G50)</f>
        <v>11477483</v>
      </c>
    </row>
    <row r="49" spans="1:10" ht="65.25" thickBot="1" x14ac:dyDescent="0.3">
      <c r="A49" s="2" t="s">
        <v>139</v>
      </c>
      <c r="B49" s="3" t="s">
        <v>175</v>
      </c>
      <c r="C49" s="2" t="s">
        <v>0</v>
      </c>
      <c r="D49" s="3" t="s">
        <v>184</v>
      </c>
      <c r="E49" s="16">
        <v>3091800</v>
      </c>
      <c r="F49" s="16">
        <v>321000</v>
      </c>
      <c r="G49" s="16">
        <f t="shared" si="0"/>
        <v>3412800</v>
      </c>
      <c r="H49" s="3" t="s">
        <v>27</v>
      </c>
      <c r="I49" s="3" t="s">
        <v>26</v>
      </c>
      <c r="J49" s="41"/>
    </row>
    <row r="50" spans="1:10" ht="52.5" thickBot="1" x14ac:dyDescent="0.3">
      <c r="A50" s="2" t="s">
        <v>155</v>
      </c>
      <c r="B50" s="3" t="s">
        <v>176</v>
      </c>
      <c r="C50" s="2" t="s">
        <v>0</v>
      </c>
      <c r="D50" s="3" t="s">
        <v>185</v>
      </c>
      <c r="E50" s="16">
        <f>5828345-181912</f>
        <v>5646433</v>
      </c>
      <c r="F50" s="16">
        <v>2418250</v>
      </c>
      <c r="G50" s="16">
        <f t="shared" si="0"/>
        <v>8064683</v>
      </c>
      <c r="H50" s="3" t="s">
        <v>28</v>
      </c>
      <c r="I50" s="3" t="s">
        <v>8</v>
      </c>
      <c r="J50" s="41"/>
    </row>
    <row r="51" spans="1:10" ht="15.75" thickBot="1" x14ac:dyDescent="0.3">
      <c r="A51" s="29">
        <v>4</v>
      </c>
      <c r="B51" s="29" t="s">
        <v>177</v>
      </c>
      <c r="C51" s="29" t="s">
        <v>134</v>
      </c>
      <c r="D51" s="35"/>
      <c r="E51" s="33"/>
      <c r="F51" s="33"/>
      <c r="G51" s="33"/>
      <c r="H51" s="32"/>
      <c r="I51" s="32"/>
      <c r="J51" s="34"/>
    </row>
    <row r="52" spans="1:10" ht="15.75" thickBot="1" x14ac:dyDescent="0.3">
      <c r="A52" s="15">
        <v>4.0999999999999996</v>
      </c>
      <c r="B52" s="13" t="s">
        <v>178</v>
      </c>
      <c r="C52" s="15" t="s">
        <v>62</v>
      </c>
      <c r="D52" s="38"/>
      <c r="E52" s="39"/>
      <c r="F52" s="39"/>
      <c r="G52" s="39"/>
      <c r="H52" s="39"/>
      <c r="I52" s="40"/>
      <c r="J52" s="41">
        <f>SUM(G53:G58)</f>
        <v>8052504</v>
      </c>
    </row>
    <row r="53" spans="1:10" ht="78" thickBot="1" x14ac:dyDescent="0.3">
      <c r="A53" s="2" t="s">
        <v>146</v>
      </c>
      <c r="B53" s="3" t="s">
        <v>186</v>
      </c>
      <c r="C53" s="2" t="s">
        <v>0</v>
      </c>
      <c r="D53" s="3" t="s">
        <v>192</v>
      </c>
      <c r="E53" s="16">
        <v>720000</v>
      </c>
      <c r="F53" s="16">
        <v>478146</v>
      </c>
      <c r="G53" s="16">
        <f t="shared" si="0"/>
        <v>1198146</v>
      </c>
      <c r="H53" s="3" t="s">
        <v>11</v>
      </c>
      <c r="I53" s="3" t="s">
        <v>29</v>
      </c>
      <c r="J53" s="42"/>
    </row>
    <row r="54" spans="1:10" ht="27" thickBot="1" x14ac:dyDescent="0.3">
      <c r="A54" s="2" t="s">
        <v>156</v>
      </c>
      <c r="B54" s="3" t="s">
        <v>187</v>
      </c>
      <c r="C54" s="2" t="s">
        <v>0</v>
      </c>
      <c r="D54" s="3" t="s">
        <v>193</v>
      </c>
      <c r="E54" s="16"/>
      <c r="F54" s="16">
        <v>60000</v>
      </c>
      <c r="G54" s="16">
        <f t="shared" si="0"/>
        <v>60000</v>
      </c>
      <c r="H54" s="3" t="s">
        <v>11</v>
      </c>
      <c r="I54" s="3" t="s">
        <v>29</v>
      </c>
      <c r="J54" s="42"/>
    </row>
    <row r="55" spans="1:10" ht="27" thickBot="1" x14ac:dyDescent="0.3">
      <c r="A55" s="2" t="s">
        <v>157</v>
      </c>
      <c r="B55" s="3" t="s">
        <v>188</v>
      </c>
      <c r="C55" s="2" t="s">
        <v>0</v>
      </c>
      <c r="D55" s="3"/>
      <c r="E55" s="16"/>
      <c r="F55" s="16"/>
      <c r="G55" s="16">
        <f t="shared" si="0"/>
        <v>0</v>
      </c>
      <c r="H55" s="3" t="s">
        <v>11</v>
      </c>
      <c r="I55" s="3" t="s">
        <v>8</v>
      </c>
      <c r="J55" s="42"/>
    </row>
    <row r="56" spans="1:10" ht="27" thickBot="1" x14ac:dyDescent="0.3">
      <c r="A56" s="2" t="s">
        <v>150</v>
      </c>
      <c r="B56" s="3" t="s">
        <v>190</v>
      </c>
      <c r="C56" s="2" t="s">
        <v>0</v>
      </c>
      <c r="D56" s="3"/>
      <c r="E56" s="16">
        <v>340000</v>
      </c>
      <c r="F56" s="16">
        <v>1247500</v>
      </c>
      <c r="G56" s="16">
        <f t="shared" si="0"/>
        <v>1587500</v>
      </c>
      <c r="H56" s="3" t="s">
        <v>11</v>
      </c>
      <c r="I56" s="3" t="s">
        <v>30</v>
      </c>
      <c r="J56" s="42"/>
    </row>
    <row r="57" spans="1:10" ht="27" thickBot="1" x14ac:dyDescent="0.3">
      <c r="A57" s="2" t="s">
        <v>158</v>
      </c>
      <c r="B57" s="3" t="s">
        <v>189</v>
      </c>
      <c r="C57" s="2" t="s">
        <v>0</v>
      </c>
      <c r="D57" s="3"/>
      <c r="E57" s="16"/>
      <c r="F57" s="16"/>
      <c r="G57" s="16">
        <f t="shared" si="0"/>
        <v>0</v>
      </c>
      <c r="H57" s="3" t="s">
        <v>11</v>
      </c>
      <c r="I57" s="3" t="s">
        <v>30</v>
      </c>
      <c r="J57" s="42"/>
    </row>
    <row r="58" spans="1:10" ht="27" thickBot="1" x14ac:dyDescent="0.3">
      <c r="A58" s="2" t="s">
        <v>159</v>
      </c>
      <c r="B58" s="3" t="s">
        <v>191</v>
      </c>
      <c r="C58" s="2" t="s">
        <v>0</v>
      </c>
      <c r="D58" s="3"/>
      <c r="E58" s="16">
        <v>1462844</v>
      </c>
      <c r="F58" s="16">
        <v>3744014</v>
      </c>
      <c r="G58" s="16">
        <f t="shared" si="0"/>
        <v>5206858</v>
      </c>
      <c r="H58" s="3" t="s">
        <v>11</v>
      </c>
      <c r="I58" s="3" t="s">
        <v>30</v>
      </c>
      <c r="J58" s="42"/>
    </row>
    <row r="59" spans="1:10" ht="27" thickBot="1" x14ac:dyDescent="0.3">
      <c r="A59" s="15">
        <v>4.2</v>
      </c>
      <c r="B59" s="13" t="s">
        <v>179</v>
      </c>
      <c r="C59" s="15" t="s">
        <v>62</v>
      </c>
      <c r="D59" s="38"/>
      <c r="E59" s="39"/>
      <c r="F59" s="39"/>
      <c r="G59" s="39"/>
      <c r="H59" s="39"/>
      <c r="I59" s="40"/>
      <c r="J59" s="41">
        <f>SUM(G60:G64)</f>
        <v>5328250</v>
      </c>
    </row>
    <row r="60" spans="1:10" ht="27" thickBot="1" x14ac:dyDescent="0.3">
      <c r="A60" s="2" t="s">
        <v>147</v>
      </c>
      <c r="B60" s="3" t="s">
        <v>31</v>
      </c>
      <c r="C60" s="2" t="s">
        <v>0</v>
      </c>
      <c r="D60" s="3"/>
      <c r="E60" s="16"/>
      <c r="F60" s="16"/>
      <c r="G60" s="16">
        <f t="shared" si="0"/>
        <v>0</v>
      </c>
      <c r="H60" s="3" t="s">
        <v>11</v>
      </c>
      <c r="I60" s="3" t="s">
        <v>32</v>
      </c>
      <c r="J60" s="42"/>
    </row>
    <row r="61" spans="1:10" ht="27" thickBot="1" x14ac:dyDescent="0.3">
      <c r="A61" s="2" t="s">
        <v>160</v>
      </c>
      <c r="B61" s="3" t="s">
        <v>33</v>
      </c>
      <c r="C61" s="2" t="s">
        <v>0</v>
      </c>
      <c r="D61" s="3" t="s">
        <v>194</v>
      </c>
      <c r="E61" s="16"/>
      <c r="F61" s="16">
        <v>1150000</v>
      </c>
      <c r="G61" s="16">
        <f t="shared" si="0"/>
        <v>1150000</v>
      </c>
      <c r="H61" s="3" t="s">
        <v>11</v>
      </c>
      <c r="I61" s="3" t="s">
        <v>32</v>
      </c>
      <c r="J61" s="42"/>
    </row>
    <row r="62" spans="1:10" ht="27" thickBot="1" x14ac:dyDescent="0.3">
      <c r="A62" s="2" t="s">
        <v>161</v>
      </c>
      <c r="B62" s="3" t="s">
        <v>34</v>
      </c>
      <c r="C62" s="2" t="s">
        <v>0</v>
      </c>
      <c r="D62" s="3" t="s">
        <v>195</v>
      </c>
      <c r="E62" s="16"/>
      <c r="F62" s="16">
        <v>1240000</v>
      </c>
      <c r="G62" s="16">
        <f t="shared" si="0"/>
        <v>1240000</v>
      </c>
      <c r="H62" s="3" t="s">
        <v>11</v>
      </c>
      <c r="I62" s="3" t="s">
        <v>32</v>
      </c>
      <c r="J62" s="42"/>
    </row>
    <row r="63" spans="1:10" ht="27" thickBot="1" x14ac:dyDescent="0.3">
      <c r="A63" s="2" t="s">
        <v>151</v>
      </c>
      <c r="B63" s="3" t="s">
        <v>35</v>
      </c>
      <c r="C63" s="2" t="s">
        <v>0</v>
      </c>
      <c r="D63" s="3"/>
      <c r="E63" s="16">
        <v>27000</v>
      </c>
      <c r="F63" s="16">
        <v>630000</v>
      </c>
      <c r="G63" s="16">
        <f t="shared" si="0"/>
        <v>657000</v>
      </c>
      <c r="H63" s="3" t="s">
        <v>11</v>
      </c>
      <c r="I63" s="3" t="s">
        <v>32</v>
      </c>
      <c r="J63" s="42"/>
    </row>
    <row r="64" spans="1:10" ht="27" thickBot="1" x14ac:dyDescent="0.3">
      <c r="A64" s="2" t="s">
        <v>162</v>
      </c>
      <c r="B64" s="3" t="s">
        <v>36</v>
      </c>
      <c r="C64" s="2" t="s">
        <v>0</v>
      </c>
      <c r="D64" s="3"/>
      <c r="E64" s="16">
        <v>56250</v>
      </c>
      <c r="F64" s="16">
        <v>2225000</v>
      </c>
      <c r="G64" s="16">
        <f t="shared" si="0"/>
        <v>2281250</v>
      </c>
      <c r="H64" s="3" t="s">
        <v>11</v>
      </c>
      <c r="I64" s="3" t="s">
        <v>32</v>
      </c>
      <c r="J64" s="42"/>
    </row>
    <row r="65" spans="1:10" ht="15.75" thickBot="1" x14ac:dyDescent="0.3">
      <c r="A65" s="15">
        <v>4.3</v>
      </c>
      <c r="B65" s="13" t="s">
        <v>180</v>
      </c>
      <c r="C65" s="15" t="s">
        <v>62</v>
      </c>
      <c r="D65" s="38"/>
      <c r="E65" s="39"/>
      <c r="F65" s="39"/>
      <c r="G65" s="39"/>
      <c r="H65" s="39"/>
      <c r="I65" s="40"/>
      <c r="J65" s="41">
        <f>SUM(G66)</f>
        <v>8023733</v>
      </c>
    </row>
    <row r="66" spans="1:10" ht="78" thickBot="1" x14ac:dyDescent="0.3">
      <c r="A66" s="2" t="s">
        <v>148</v>
      </c>
      <c r="B66" s="3" t="s">
        <v>37</v>
      </c>
      <c r="C66" s="2" t="s">
        <v>0</v>
      </c>
      <c r="D66" s="3" t="s">
        <v>196</v>
      </c>
      <c r="E66" s="16">
        <v>1137040</v>
      </c>
      <c r="F66" s="16">
        <v>6886693</v>
      </c>
      <c r="G66" s="16">
        <f t="shared" si="0"/>
        <v>8023733</v>
      </c>
      <c r="H66" s="3" t="s">
        <v>11</v>
      </c>
      <c r="I66" s="3" t="s">
        <v>20</v>
      </c>
      <c r="J66" s="42"/>
    </row>
    <row r="67" spans="1:10" ht="15.75" thickBot="1" x14ac:dyDescent="0.3">
      <c r="A67" s="15">
        <v>5</v>
      </c>
      <c r="B67" s="13" t="s">
        <v>182</v>
      </c>
      <c r="C67" s="14"/>
      <c r="D67" s="38"/>
      <c r="E67" s="39"/>
      <c r="F67" s="39"/>
      <c r="G67" s="39"/>
      <c r="H67" s="39"/>
      <c r="I67" s="40"/>
      <c r="J67" s="41">
        <f>SUM(G68:G75)</f>
        <v>239856899.25</v>
      </c>
    </row>
    <row r="68" spans="1:10" ht="27.75" customHeight="1" thickBot="1" x14ac:dyDescent="0.3">
      <c r="A68" s="10" t="s">
        <v>181</v>
      </c>
      <c r="B68" s="3" t="s">
        <v>47</v>
      </c>
      <c r="C68" s="2" t="s">
        <v>0</v>
      </c>
      <c r="D68" s="3"/>
      <c r="E68" s="16">
        <v>149898458.62</v>
      </c>
      <c r="F68" s="16">
        <v>69619532</v>
      </c>
      <c r="G68" s="16">
        <f t="shared" si="0"/>
        <v>219517990.62</v>
      </c>
      <c r="H68" s="3" t="s">
        <v>11</v>
      </c>
      <c r="I68" s="3" t="s">
        <v>48</v>
      </c>
      <c r="J68" s="42"/>
    </row>
    <row r="69" spans="1:10" ht="27" thickBot="1" x14ac:dyDescent="0.3">
      <c r="A69" s="10" t="s">
        <v>168</v>
      </c>
      <c r="B69" s="3" t="s">
        <v>49</v>
      </c>
      <c r="C69" s="2" t="s">
        <v>0</v>
      </c>
      <c r="D69" s="3"/>
      <c r="E69" s="19">
        <v>2755192.38</v>
      </c>
      <c r="F69" s="16">
        <v>3370050</v>
      </c>
      <c r="G69" s="16">
        <f t="shared" si="0"/>
        <v>6125242.3799999999</v>
      </c>
      <c r="H69" s="3" t="s">
        <v>11</v>
      </c>
      <c r="I69" s="3" t="s">
        <v>50</v>
      </c>
      <c r="J69" s="42"/>
    </row>
    <row r="70" spans="1:10" ht="27" thickBot="1" x14ac:dyDescent="0.3">
      <c r="A70" s="10" t="s">
        <v>167</v>
      </c>
      <c r="B70" s="3" t="s">
        <v>45</v>
      </c>
      <c r="C70" s="2" t="s">
        <v>0</v>
      </c>
      <c r="D70" s="3"/>
      <c r="E70" s="16">
        <v>2254750</v>
      </c>
      <c r="F70" s="16">
        <v>4885176.25</v>
      </c>
      <c r="G70" s="16">
        <f t="shared" si="0"/>
        <v>7139926.25</v>
      </c>
      <c r="H70" s="3" t="s">
        <v>13</v>
      </c>
      <c r="I70" s="3" t="s">
        <v>46</v>
      </c>
      <c r="J70" s="42"/>
    </row>
    <row r="71" spans="1:10" ht="27" thickBot="1" x14ac:dyDescent="0.3">
      <c r="A71" s="10" t="s">
        <v>166</v>
      </c>
      <c r="B71" s="3" t="s">
        <v>183</v>
      </c>
      <c r="C71" s="2" t="s">
        <v>0</v>
      </c>
      <c r="D71" s="3"/>
      <c r="E71" s="16">
        <v>661000</v>
      </c>
      <c r="F71" s="19">
        <v>3987728</v>
      </c>
      <c r="G71" s="16">
        <f t="shared" si="0"/>
        <v>4648728</v>
      </c>
      <c r="H71" s="3" t="s">
        <v>11</v>
      </c>
      <c r="I71" s="3" t="s">
        <v>44</v>
      </c>
      <c r="J71" s="42"/>
    </row>
    <row r="72" spans="1:10" ht="45.75" customHeight="1" thickBot="1" x14ac:dyDescent="0.3">
      <c r="A72" s="10" t="s">
        <v>152</v>
      </c>
      <c r="B72" s="3" t="s">
        <v>51</v>
      </c>
      <c r="C72" s="2" t="s">
        <v>0</v>
      </c>
      <c r="D72" s="3"/>
      <c r="E72" s="16">
        <v>149100</v>
      </c>
      <c r="F72" s="18"/>
      <c r="G72" s="16">
        <f t="shared" si="0"/>
        <v>149100</v>
      </c>
      <c r="H72" s="4" t="s">
        <v>52</v>
      </c>
      <c r="I72" s="3" t="s">
        <v>8</v>
      </c>
      <c r="J72" s="42"/>
    </row>
    <row r="73" spans="1:10" ht="27" thickBot="1" x14ac:dyDescent="0.3">
      <c r="A73" s="10" t="s">
        <v>165</v>
      </c>
      <c r="B73" s="3" t="s">
        <v>42</v>
      </c>
      <c r="C73" s="2" t="s">
        <v>0</v>
      </c>
      <c r="D73" s="3"/>
      <c r="E73" s="22">
        <v>156912</v>
      </c>
      <c r="F73" s="16">
        <v>276000</v>
      </c>
      <c r="G73" s="16">
        <f t="shared" si="0"/>
        <v>432912</v>
      </c>
      <c r="H73" s="3" t="s">
        <v>11</v>
      </c>
      <c r="I73" s="3" t="s">
        <v>43</v>
      </c>
      <c r="J73" s="42"/>
    </row>
    <row r="74" spans="1:10" ht="27" thickBot="1" x14ac:dyDescent="0.3">
      <c r="A74" s="10" t="s">
        <v>164</v>
      </c>
      <c r="B74" s="3" t="s">
        <v>40</v>
      </c>
      <c r="C74" s="2" t="s">
        <v>0</v>
      </c>
      <c r="D74" s="3"/>
      <c r="E74" s="16">
        <v>263000</v>
      </c>
      <c r="F74" s="16">
        <v>80000</v>
      </c>
      <c r="G74" s="16">
        <f t="shared" si="0"/>
        <v>343000</v>
      </c>
      <c r="H74" s="3" t="s">
        <v>11</v>
      </c>
      <c r="I74" s="3" t="s">
        <v>41</v>
      </c>
      <c r="J74" s="42"/>
    </row>
    <row r="75" spans="1:10" ht="27" thickBot="1" x14ac:dyDescent="0.3">
      <c r="A75" s="10" t="s">
        <v>163</v>
      </c>
      <c r="B75" s="3" t="s">
        <v>38</v>
      </c>
      <c r="C75" s="2" t="s">
        <v>0</v>
      </c>
      <c r="D75" s="3"/>
      <c r="E75" s="16"/>
      <c r="F75" s="16">
        <v>1500000</v>
      </c>
      <c r="G75" s="16">
        <f t="shared" ref="G75" si="1">+E75+F75</f>
        <v>1500000</v>
      </c>
      <c r="H75" s="3" t="s">
        <v>11</v>
      </c>
      <c r="I75" s="3" t="s">
        <v>39</v>
      </c>
      <c r="J75" s="42"/>
    </row>
    <row r="76" spans="1:10" x14ac:dyDescent="0.25">
      <c r="E76" s="20"/>
      <c r="F76" s="20"/>
      <c r="G76" s="20"/>
      <c r="J76" s="37"/>
    </row>
    <row r="79" spans="1:10" x14ac:dyDescent="0.25">
      <c r="E79" s="21"/>
    </row>
    <row r="80" spans="1:10" x14ac:dyDescent="0.25">
      <c r="E80" s="21"/>
    </row>
  </sheetData>
  <mergeCells count="27">
    <mergeCell ref="A1:I1"/>
    <mergeCell ref="A2:I2"/>
    <mergeCell ref="A3:I4"/>
    <mergeCell ref="J9:J24"/>
    <mergeCell ref="D9:I9"/>
    <mergeCell ref="D59:I59"/>
    <mergeCell ref="J25:J28"/>
    <mergeCell ref="D25:I25"/>
    <mergeCell ref="D29:I29"/>
    <mergeCell ref="D33:I33"/>
    <mergeCell ref="D37:I37"/>
    <mergeCell ref="D65:I65"/>
    <mergeCell ref="D67:I67"/>
    <mergeCell ref="J29:J32"/>
    <mergeCell ref="J37:J39"/>
    <mergeCell ref="J45:J47"/>
    <mergeCell ref="J52:J58"/>
    <mergeCell ref="J59:J64"/>
    <mergeCell ref="J65:J66"/>
    <mergeCell ref="J67:J75"/>
    <mergeCell ref="J48:J50"/>
    <mergeCell ref="J40:J43"/>
    <mergeCell ref="J33:J35"/>
    <mergeCell ref="D40:I40"/>
    <mergeCell ref="D45:I45"/>
    <mergeCell ref="D48:I48"/>
    <mergeCell ref="D52:I5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Cornielle</dc:creator>
  <cp:lastModifiedBy>Ynes Mendez Rodriguez</cp:lastModifiedBy>
  <dcterms:created xsi:type="dcterms:W3CDTF">2019-01-22T20:15:58Z</dcterms:created>
  <dcterms:modified xsi:type="dcterms:W3CDTF">2019-06-27T19:21:03Z</dcterms:modified>
</cp:coreProperties>
</file>