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jose.jaquez\Desktop\"/>
    </mc:Choice>
  </mc:AlternateContent>
  <xr:revisionPtr revIDLastSave="0" documentId="13_ncr:1_{BBF2CE26-B138-4103-813F-524949F1D1C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VENTARIO" sheetId="1" r:id="rId1"/>
    <sheet name="SALIDA" sheetId="2" r:id="rId2"/>
    <sheet name="ENTRADAS" sheetId="3" r:id="rId3"/>
  </sheets>
  <externalReferences>
    <externalReference r:id="rId4"/>
  </externalReferences>
  <definedNames>
    <definedName name="_xlnm.Print_Titles" localSheetId="0">INVENTARIO!$4:$4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3" l="1"/>
  <c r="G27" i="3"/>
  <c r="G26" i="3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 l="1"/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2" i="2"/>
  <c r="G14" i="3"/>
  <c r="G15" i="3"/>
  <c r="G16" i="3"/>
  <c r="G17" i="3"/>
  <c r="G18" i="3"/>
  <c r="G19" i="3"/>
  <c r="G20" i="3"/>
  <c r="G21" i="3"/>
  <c r="G22" i="3"/>
  <c r="G23" i="3"/>
  <c r="G24" i="3"/>
  <c r="G25" i="3"/>
  <c r="D89" i="2"/>
  <c r="C89" i="2"/>
  <c r="D88" i="2"/>
  <c r="C88" i="2"/>
  <c r="D87" i="2"/>
  <c r="C87" i="2"/>
  <c r="D86" i="2"/>
  <c r="G3" i="3"/>
  <c r="G4" i="3"/>
  <c r="G5" i="3"/>
  <c r="G6" i="3"/>
  <c r="G7" i="3"/>
  <c r="G8" i="3"/>
  <c r="G9" i="3"/>
  <c r="G10" i="3"/>
  <c r="G11" i="3"/>
  <c r="G12" i="3"/>
  <c r="G13" i="3"/>
  <c r="G2" i="3"/>
  <c r="D85" i="2"/>
  <c r="C85" i="2"/>
  <c r="D84" i="2"/>
  <c r="C84" i="2"/>
  <c r="D83" i="2"/>
  <c r="C83" i="2"/>
  <c r="D82" i="2"/>
  <c r="C82" i="2"/>
  <c r="D81" i="2"/>
  <c r="C81" i="2"/>
  <c r="D80" i="2"/>
  <c r="C80" i="2"/>
  <c r="D79" i="2"/>
  <c r="C79" i="2"/>
  <c r="D78" i="2"/>
  <c r="C78" i="2"/>
  <c r="D77" i="2"/>
  <c r="C77" i="2"/>
  <c r="D76" i="2"/>
  <c r="C76" i="2"/>
  <c r="D75" i="2"/>
  <c r="C75" i="2"/>
  <c r="D74" i="2"/>
  <c r="C74" i="2"/>
  <c r="D73" i="2"/>
  <c r="C73" i="2"/>
  <c r="D72" i="2"/>
  <c r="C72" i="2"/>
  <c r="D71" i="2"/>
  <c r="C71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1" i="2"/>
  <c r="C61" i="2"/>
  <c r="D60" i="2"/>
  <c r="C60" i="2"/>
  <c r="D59" i="2"/>
  <c r="C59" i="2"/>
  <c r="D58" i="2"/>
  <c r="C58" i="2"/>
  <c r="D57" i="2"/>
  <c r="C57" i="2"/>
  <c r="D56" i="2"/>
  <c r="C56" i="2"/>
  <c r="D55" i="2"/>
  <c r="C55" i="2"/>
  <c r="D54" i="2"/>
  <c r="C54" i="2"/>
  <c r="D53" i="2"/>
  <c r="C53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D41" i="2"/>
  <c r="C41" i="2"/>
  <c r="D40" i="2"/>
  <c r="C40" i="2"/>
  <c r="D39" i="2"/>
  <c r="C39" i="2"/>
  <c r="D38" i="2"/>
  <c r="C38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D5" i="2"/>
  <c r="C5" i="2"/>
  <c r="D4" i="2"/>
  <c r="C4" i="2"/>
  <c r="D3" i="2"/>
  <c r="C3" i="2"/>
  <c r="D2" i="2"/>
  <c r="C2" i="2"/>
  <c r="G90" i="2" l="1"/>
</calcChain>
</file>

<file path=xl/sharedStrings.xml><?xml version="1.0" encoding="utf-8"?>
<sst xmlns="http://schemas.openxmlformats.org/spreadsheetml/2006/main" count="994" uniqueCount="295">
  <si>
    <t xml:space="preserve">Articulos </t>
  </si>
  <si>
    <t>Unidad</t>
  </si>
  <si>
    <t>Existencia</t>
  </si>
  <si>
    <t>PRESIDENCIA DE LA REPUBLICA DOMINICANA</t>
  </si>
  <si>
    <t>CONSEJO NACIONAL DE DISCAPACIDAD</t>
  </si>
  <si>
    <t>Código Institucional</t>
  </si>
  <si>
    <t xml:space="preserve">Valor </t>
  </si>
  <si>
    <t>Periódo de adquisición</t>
  </si>
  <si>
    <t>Periódo de Registro</t>
  </si>
  <si>
    <t xml:space="preserve">Código Cuenta Presupuesto
</t>
  </si>
  <si>
    <t>Precio Unitario</t>
  </si>
  <si>
    <t>Preparado Por:</t>
  </si>
  <si>
    <t>Revisado por:</t>
  </si>
  <si>
    <t>Licda. Lissette Virginia Batista Padilla</t>
  </si>
  <si>
    <t>Encargada Administrativa</t>
  </si>
  <si>
    <t>José Luis Jaquez Hernandez</t>
  </si>
  <si>
    <t>Supervisor Sección de Almacén y Suministro</t>
  </si>
  <si>
    <t>Código</t>
  </si>
  <si>
    <t>Articulos</t>
  </si>
  <si>
    <t>Salida</t>
  </si>
  <si>
    <t xml:space="preserve">Precio unitario </t>
  </si>
  <si>
    <t>Valor</t>
  </si>
  <si>
    <t>Entregado a</t>
  </si>
  <si>
    <t>Departamento</t>
  </si>
  <si>
    <t>Fecha</t>
  </si>
  <si>
    <t>Observaciones</t>
  </si>
  <si>
    <t>2.3.7.2.03</t>
  </si>
  <si>
    <t>Ana Jimenez</t>
  </si>
  <si>
    <t xml:space="preserve">Cocina </t>
  </si>
  <si>
    <t>2.3.9.2.01</t>
  </si>
  <si>
    <t>Valoracion</t>
  </si>
  <si>
    <t>2.3.3.2.01</t>
  </si>
  <si>
    <t>2.3.2.2.01</t>
  </si>
  <si>
    <t>2.3.1.1.01</t>
  </si>
  <si>
    <t>2.3.9.5.01</t>
  </si>
  <si>
    <t>valoracion</t>
  </si>
  <si>
    <t>2.3.3.1.01</t>
  </si>
  <si>
    <t>2.3.5.5.01</t>
  </si>
  <si>
    <t xml:space="preserve">Sencibilización </t>
  </si>
  <si>
    <t>Direccion Ejecutiva</t>
  </si>
  <si>
    <t xml:space="preserve">Marilin Silfa </t>
  </si>
  <si>
    <t xml:space="preserve">Foto Copiadora </t>
  </si>
  <si>
    <t>Johanna Pimentel</t>
  </si>
  <si>
    <t>Recursos Humanos</t>
  </si>
  <si>
    <t>2.3.9.1.01</t>
  </si>
  <si>
    <t xml:space="preserve">Mayerling Martinez </t>
  </si>
  <si>
    <t xml:space="preserve">Recepción </t>
  </si>
  <si>
    <t>2.3.9.6.01</t>
  </si>
  <si>
    <t>2.3.1.4.01</t>
  </si>
  <si>
    <t xml:space="preserve">Marisol del Orbe </t>
  </si>
  <si>
    <t>Nomina</t>
  </si>
  <si>
    <t>2.3.7.2.05</t>
  </si>
  <si>
    <t>2.3.9.3.01</t>
  </si>
  <si>
    <t>2.3.7.2.99</t>
  </si>
  <si>
    <t>2.3.9.9.01</t>
  </si>
  <si>
    <t>Ambientadores de aire aerosol 8 oz.</t>
  </si>
  <si>
    <t>Administrativo</t>
  </si>
  <si>
    <t xml:space="preserve">Arabelly Villar </t>
  </si>
  <si>
    <t>Presupuesto</t>
  </si>
  <si>
    <t xml:space="preserve">Juan Mesa </t>
  </si>
  <si>
    <t xml:space="preserve">Deporte </t>
  </si>
  <si>
    <t>Johanna Garcia</t>
  </si>
  <si>
    <t xml:space="preserve">Leidy Nuñez </t>
  </si>
  <si>
    <t>Fortalecimiento ASFL</t>
  </si>
  <si>
    <t>2.3.7.2.06</t>
  </si>
  <si>
    <t>2.3.9.8.01</t>
  </si>
  <si>
    <t>2.3.3.3.01</t>
  </si>
  <si>
    <t>2.3.9.2.02</t>
  </si>
  <si>
    <t>Agarra caldero</t>
  </si>
  <si>
    <t>UD</t>
  </si>
  <si>
    <t>GAL</t>
  </si>
  <si>
    <t>Almohadilla para sellos</t>
  </si>
  <si>
    <t>Atomizador 32oz</t>
  </si>
  <si>
    <t>Jabón en pasta de fregar 265 gr</t>
  </si>
  <si>
    <t>PAQ</t>
  </si>
  <si>
    <t xml:space="preserve">Batería 9w </t>
  </si>
  <si>
    <t>Brillo gordo</t>
  </si>
  <si>
    <t>Brillo gris (1)</t>
  </si>
  <si>
    <t>Brillo verde de fregar</t>
  </si>
  <si>
    <t>Café 1 lb Monte Alto</t>
  </si>
  <si>
    <t xml:space="preserve">Cajas de cartón para archivar </t>
  </si>
  <si>
    <t>Canela 125 grs</t>
  </si>
  <si>
    <t>POTE</t>
  </si>
  <si>
    <t>Carpetas grandes de 5" blancas 3/hoyo</t>
  </si>
  <si>
    <t>Carpetas medianas de 3" blanca 3/hoyo</t>
  </si>
  <si>
    <t>Cartucho de tinta hp 122 color</t>
  </si>
  <si>
    <t>Cartulina</t>
  </si>
  <si>
    <t xml:space="preserve">CD </t>
  </si>
  <si>
    <t>Cera para contar</t>
  </si>
  <si>
    <t>Chinchetas 100/1</t>
  </si>
  <si>
    <t>CAJA</t>
  </si>
  <si>
    <t>Chocolate (10/1)</t>
  </si>
  <si>
    <t>Cinta adhesiva blanco</t>
  </si>
  <si>
    <t>Cinta adhesiva grande transparente</t>
  </si>
  <si>
    <t>Cinta adhesiva gris de 2"</t>
  </si>
  <si>
    <t>Cinta adhesiva pequeña p/dispensador</t>
  </si>
  <si>
    <t>Cinta de maquina sumadora 1750</t>
  </si>
  <si>
    <t>Cinta p/maq de escribir brother 8mm x 175.5 m</t>
  </si>
  <si>
    <t>Cinta p/maq de escribir brother borrador</t>
  </si>
  <si>
    <t>Clip billeteros 25 mm</t>
  </si>
  <si>
    <t>Clip billeteros 41 mm</t>
  </si>
  <si>
    <t xml:space="preserve">Clip billeteros 51 mm </t>
  </si>
  <si>
    <t>Clip grandes 4.5 cm</t>
  </si>
  <si>
    <t>Clip pequeños 2.45 cm</t>
  </si>
  <si>
    <t>Cloro</t>
  </si>
  <si>
    <t>Cubeta de pintura</t>
  </si>
  <si>
    <t>Desgrasante de cocina</t>
  </si>
  <si>
    <t xml:space="preserve">Destupidor de inodoro </t>
  </si>
  <si>
    <t>SACO</t>
  </si>
  <si>
    <t>Dispensador de jabón en espuma</t>
  </si>
  <si>
    <t>Dispensador de papel de baño</t>
  </si>
  <si>
    <t>DVD</t>
  </si>
  <si>
    <t>Ega blanca mediana</t>
  </si>
  <si>
    <t>Escoba plástica</t>
  </si>
  <si>
    <t xml:space="preserve">Escobilla para limpiar inodoro </t>
  </si>
  <si>
    <t>Espirales de 10 mm</t>
  </si>
  <si>
    <t>Espirales de 12 mm</t>
  </si>
  <si>
    <t>Espirales de 19 mm</t>
  </si>
  <si>
    <t>Espirales de 25 mm</t>
  </si>
  <si>
    <t>Espirales de 32 mm</t>
  </si>
  <si>
    <t>Espirales de 51 mm</t>
  </si>
  <si>
    <t>Espirales de 8 mm</t>
  </si>
  <si>
    <t>Etiquetas p/CD y DVD</t>
  </si>
  <si>
    <t>Etiquetas p/sobres</t>
  </si>
  <si>
    <t xml:space="preserve">Folders clasificador </t>
  </si>
  <si>
    <t>Folders satinado con bolsillo (25/1)</t>
  </si>
  <si>
    <t>Fundas p/basura grandes p/tanq (100/1)</t>
  </si>
  <si>
    <t>Gafetes</t>
  </si>
  <si>
    <t>Ganchos p/folders macho y hembra 7 cm</t>
  </si>
  <si>
    <t>Gomas de borrar</t>
  </si>
  <si>
    <t>Grapadora industrial para 100 hojas</t>
  </si>
  <si>
    <t>Grapadoras 20 diámetro de metal</t>
  </si>
  <si>
    <t>Grapas estándar</t>
  </si>
  <si>
    <t>Grapas grandes</t>
  </si>
  <si>
    <t>Guantes látex quirurgico 100/1</t>
  </si>
  <si>
    <t>Hojas protectoras transparentes p/archivar 100/1</t>
  </si>
  <si>
    <t xml:space="preserve">Libreta rayada 5/8 pequeña </t>
  </si>
  <si>
    <t xml:space="preserve">Libreta rayada 8 1/2 x 11 </t>
  </si>
  <si>
    <t>Limpiador de cristal</t>
  </si>
  <si>
    <t>Marcadores azules</t>
  </si>
  <si>
    <t>Marcadores negros</t>
  </si>
  <si>
    <t>Marcadores para pizarra</t>
  </si>
  <si>
    <t>Marcadores rojos</t>
  </si>
  <si>
    <t xml:space="preserve">Marcadores verdes </t>
  </si>
  <si>
    <t>Memoria USB 32 gb</t>
  </si>
  <si>
    <t>RESMA</t>
  </si>
  <si>
    <t>Papel blanco timbrado 8 1/2 x 11  (no oficial)</t>
  </si>
  <si>
    <t>Papel de baño higienico p/dispensador (4/1) Familia</t>
  </si>
  <si>
    <t>FARDO</t>
  </si>
  <si>
    <t>Papel en cartulina blanco</t>
  </si>
  <si>
    <t>Papel p/foto con brillo</t>
  </si>
  <si>
    <t>Papel paleógrafo 77 x 110 cm o 91 cm x 30 mt</t>
  </si>
  <si>
    <t>Perforadora de papel dos hoyos</t>
  </si>
  <si>
    <t>Perforadora de papel tres hoyos metal</t>
  </si>
  <si>
    <t>Pergaminos p/encuadernar en plástico</t>
  </si>
  <si>
    <t>PAR</t>
  </si>
  <si>
    <t>Pin CONADIS</t>
  </si>
  <si>
    <t xml:space="preserve">Platos higiénicos (200/1) con tapa y división </t>
  </si>
  <si>
    <t>Platos higiénicos llano no. 6</t>
  </si>
  <si>
    <t>Platos higiénicos llano no. 9</t>
  </si>
  <si>
    <t>Porta clips</t>
  </si>
  <si>
    <t>Porta lápiz</t>
  </si>
  <si>
    <t xml:space="preserve">Post it banderitas 5/1 </t>
  </si>
  <si>
    <t xml:space="preserve">Recogedores de basura </t>
  </si>
  <si>
    <t>Reglas</t>
  </si>
  <si>
    <t>Resaltadores amarillo</t>
  </si>
  <si>
    <t xml:space="preserve">Resaltadores azul </t>
  </si>
  <si>
    <t>Resaltadores rosados</t>
  </si>
  <si>
    <t>Revisteros</t>
  </si>
  <si>
    <t>Rollos de papel toalla para cocina</t>
  </si>
  <si>
    <t>Sacapuntas metal</t>
  </si>
  <si>
    <t>Separadores de libros /metal</t>
  </si>
  <si>
    <t>Silicona liquida</t>
  </si>
  <si>
    <t xml:space="preserve">Sobre manila timbrados 8 1/2 x 11 CONADIS externos </t>
  </si>
  <si>
    <t xml:space="preserve">Sobre manila timbrados 8 1/2 x 11 CONADIS internos </t>
  </si>
  <si>
    <t>Sobre tipo carta blancas 500/1</t>
  </si>
  <si>
    <t>Suapes</t>
  </si>
  <si>
    <t xml:space="preserve">Tanque de 55 gal con rueditas </t>
  </si>
  <si>
    <t>Té de infusión de tilo caja 20/1</t>
  </si>
  <si>
    <t>Té de infusión de manzanilla caja 20/1</t>
  </si>
  <si>
    <t>Tinta en rollón p/almohadilla p/sellos</t>
  </si>
  <si>
    <t xml:space="preserve">Uhu en barra </t>
  </si>
  <si>
    <t>Vasos desechables de 10 onza</t>
  </si>
  <si>
    <t>Vasos foam de 10 oz de 25/1</t>
  </si>
  <si>
    <t>Zafacón plast. 11 lts negro p/oficina</t>
  </si>
  <si>
    <t>Resaltador naranja</t>
  </si>
  <si>
    <t>Resaltador verde</t>
  </si>
  <si>
    <t xml:space="preserve">Borrador de pizarra </t>
  </si>
  <si>
    <t xml:space="preserve">Gel sanitizante antibacterial p/dispensador </t>
  </si>
  <si>
    <t xml:space="preserve">Gel sanitizante antebacterial </t>
  </si>
  <si>
    <t>Gel sanitizante antebacterial 8oz</t>
  </si>
  <si>
    <t>Mascarillas KN95 paquete 5/1</t>
  </si>
  <si>
    <t>Antibacterial en spray de 500 ml Sabo</t>
  </si>
  <si>
    <t>Termomentros infrarojo modelo CK-T1503</t>
  </si>
  <si>
    <t xml:space="preserve">Bandeja de escritorio de dos niveles </t>
  </si>
  <si>
    <t>Insecticida Raid de 17.5 oz</t>
  </si>
  <si>
    <t>Bolígrafos negros (2)</t>
  </si>
  <si>
    <t>Lanilla blanca</t>
  </si>
  <si>
    <t>YDA</t>
  </si>
  <si>
    <t>Servilleta (2)</t>
  </si>
  <si>
    <t>Brillo gris (2)</t>
  </si>
  <si>
    <t xml:space="preserve">Libro record 500 pg </t>
  </si>
  <si>
    <t>Zafacones plast. con tapa 11lts</t>
  </si>
  <si>
    <t>Papel  bond 8 1/2 x 11 (2)</t>
  </si>
  <si>
    <t>Hojas protectoras transparentes p/archivar 100/1 (2)</t>
  </si>
  <si>
    <t>Carpetas pequeñas de 2" blancas 3/hoyo (2)</t>
  </si>
  <si>
    <t xml:space="preserve">Dispensador cinta adhesiva 3/4 </t>
  </si>
  <si>
    <t xml:space="preserve">Ambientador Elect Misty Assortd 6.20oz p/dispensador </t>
  </si>
  <si>
    <t xml:space="preserve">Zafacón plat. de 4 galones con tapa y vaiven </t>
  </si>
  <si>
    <t xml:space="preserve">Zafacón plat. de 25 lts con tapa y vaiven </t>
  </si>
  <si>
    <t xml:space="preserve">Papel de baño higienico p/dispensador (12/1) </t>
  </si>
  <si>
    <t>Post-it 75x75mm</t>
  </si>
  <si>
    <t xml:space="preserve">Bandeja de escritorio de tres niveles </t>
  </si>
  <si>
    <t>Bandeja de escritorio de dos niveles (2)</t>
  </si>
  <si>
    <t>Cera para contar Pelikan</t>
  </si>
  <si>
    <t>Notas autoadhesivas post-it 102x152mm 6 bloques</t>
  </si>
  <si>
    <t xml:space="preserve">Tijeras p/oficina estándar </t>
  </si>
  <si>
    <t>Lápices de carbón Flamingo no. HB2</t>
  </si>
  <si>
    <t xml:space="preserve">Folders 8 1/2 x 11 Ofinota Primiun  </t>
  </si>
  <si>
    <t xml:space="preserve">Sacagrapas estándar </t>
  </si>
  <si>
    <t>Bateria AA Duracell</t>
  </si>
  <si>
    <t>Bateria AAA Duracell</t>
  </si>
  <si>
    <t xml:space="preserve">Tabla c/ganchos 8 1/2 x 11 plasticas transparentes </t>
  </si>
  <si>
    <t>Velones aromáticos</t>
  </si>
  <si>
    <t>Limpiador en espuma para muebles y computadoras West 19 oz</t>
  </si>
  <si>
    <t xml:space="preserve">Mezcla para té frio </t>
  </si>
  <si>
    <t>Café Santo Domingo 1 lb</t>
  </si>
  <si>
    <t>Fósforos 10/1</t>
  </si>
  <si>
    <t xml:space="preserve">Rollo de papel toalla para cocina bingo </t>
  </si>
  <si>
    <t>Cepillo de mango plástico para pared</t>
  </si>
  <si>
    <t>Guantes plásticos negro</t>
  </si>
  <si>
    <t>Atomizador 16 oz</t>
  </si>
  <si>
    <t xml:space="preserve">Escobilla para limpiar inodoro linda </t>
  </si>
  <si>
    <t>Platos desechables no. 6 termoenvases 25/1</t>
  </si>
  <si>
    <t>Tenedores desechables 25/1</t>
  </si>
  <si>
    <t>Azúcar (2)</t>
  </si>
  <si>
    <t>Papel Toalla Blanco Mano para dispensador 6/1</t>
  </si>
  <si>
    <t>Detergente en polvo, envasado en sacos de 30 lbs</t>
  </si>
  <si>
    <t>Tipo de materiales</t>
  </si>
  <si>
    <t>Cantidad</t>
  </si>
  <si>
    <t>Total</t>
  </si>
  <si>
    <t xml:space="preserve">Trimestre </t>
  </si>
  <si>
    <t>Limpieza</t>
  </si>
  <si>
    <t>Monto C/ITBIS</t>
  </si>
  <si>
    <t>Ramon Baez</t>
  </si>
  <si>
    <t>Mantenimiento</t>
  </si>
  <si>
    <t>Mercedes Pujols</t>
  </si>
  <si>
    <t xml:space="preserve">Contabilidad </t>
  </si>
  <si>
    <t>Maria Luisa Suero</t>
  </si>
  <si>
    <t xml:space="preserve">Diana Mazara </t>
  </si>
  <si>
    <t>Comunicacion</t>
  </si>
  <si>
    <t>Wilmy Montero</t>
  </si>
  <si>
    <t>Transportacion</t>
  </si>
  <si>
    <t>Greysi Garcia</t>
  </si>
  <si>
    <t>nomina</t>
  </si>
  <si>
    <t>Lissette Batista</t>
  </si>
  <si>
    <t>Dilenia de Jesus</t>
  </si>
  <si>
    <t>Finanzas</t>
  </si>
  <si>
    <t>Division de Deporte</t>
  </si>
  <si>
    <t>Insecticida ORION 400 ML</t>
  </si>
  <si>
    <t>Detergente en polvo, envasado en sacos de 30 lbs CIELO AZUL</t>
  </si>
  <si>
    <t>Fundas Plasticas Negras 36x54 para Tanque (100/1)</t>
  </si>
  <si>
    <t>Dispensador Papel De Baño JUMBO</t>
  </si>
  <si>
    <t>Desindectante Antibacterial en Spray LYSOL 19 oz.</t>
  </si>
  <si>
    <t>Toallas para cocina de microfibra</t>
  </si>
  <si>
    <t>Jabón antibacterial en espuma 6/1000 ml TORK</t>
  </si>
  <si>
    <t>Cucharas desechables 25/1</t>
  </si>
  <si>
    <t>Fundas 18x22 p/basura 100/1</t>
  </si>
  <si>
    <t xml:space="preserve">Desinfectante domésticos aromatizados </t>
  </si>
  <si>
    <t>2.3.9.5.02</t>
  </si>
  <si>
    <t>PAQUETE</t>
  </si>
  <si>
    <t>DOC</t>
  </si>
  <si>
    <t>PARES</t>
  </si>
  <si>
    <t>Anneris Mejia</t>
  </si>
  <si>
    <t>Asistencia Legal</t>
  </si>
  <si>
    <t>TOTAL</t>
  </si>
  <si>
    <t>Papel  bond 8 1/2 x 11 (3)</t>
  </si>
  <si>
    <t xml:space="preserve">Papel  bond 8 1/2 x 13 </t>
  </si>
  <si>
    <t xml:space="preserve">Papel  bond 8 1/2 x 14 </t>
  </si>
  <si>
    <t>Sobre tipo carta blancas 500/1 (2)</t>
  </si>
  <si>
    <t>Bolígrafos azules Faber-Castell</t>
  </si>
  <si>
    <t>Carpetas medianas de 3" blanca 3/hoyo (2)</t>
  </si>
  <si>
    <t>Carpetas pequeñas de 2" blancas 3/hoyo (3)</t>
  </si>
  <si>
    <t>Folders 8 1/2 x 11 Ofinota Primiun  (2)</t>
  </si>
  <si>
    <t>Banditas de gomas elásticas, 40 mm (2)</t>
  </si>
  <si>
    <t>Ganchos p/folders macho y hembra 7 cm (metal)</t>
  </si>
  <si>
    <t xml:space="preserve">Papeleria </t>
  </si>
  <si>
    <t>Resma</t>
  </si>
  <si>
    <t>viernes,31 de marzo de 2023</t>
  </si>
  <si>
    <t>Banditas de gomas elásticas, 40 mm</t>
  </si>
  <si>
    <t>Libro record 500 pg (2)</t>
  </si>
  <si>
    <t>Post-it 75x75mm (2)</t>
  </si>
  <si>
    <t>Corrector liquido con Esponja Aplicadora</t>
  </si>
  <si>
    <t>Folders satinado con bolsillo (25/1) (2)</t>
  </si>
  <si>
    <t>INVENTARIO DE ALMACEN Y SUMINISTRO PRIMER TRIMESTRE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</si>
</sst>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_(* #,##0.00_);_(* \(#,##0.00\);_(* &quot;-&quot;??_);_(@_)"/>
    <numFmt numFmtId="166" formatCode="_-* #,##0.00\ _P_t_s_-;\-* #,##0.00\ _P_t_s_-;_-* &quot;-&quot;??\ _P_t_s_-;_-@_-"/>
    <numFmt numFmtId="167" formatCode="&quot;RD$&quot;#,##0.00"/>
    <numFmt numFmtId="168" formatCode="[$-1C0A]d&quot; de &quot;mmmm&quot; de &quot;yyyy;@"/>
    <numFmt numFmtId="169" formatCode="d\-mmm\-yy"/>
    <numFmt numFmtId="170" formatCode="_-[$$-1C0A]* #,##0.00_ ;_-[$$-1C0A]* \-#,##0.00\ ;_-[$$-1C0A]* &quot;-&quot;??_ ;_-@_ "/>
    <numFmt numFmtId="171" formatCode="[$-F800]dddd\,\ mmmm\ dd\,\ yyyy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theme="1"/>
      <name val="Cambria"/>
      <family val="1"/>
    </font>
    <font>
      <b/>
      <sz val="18"/>
      <color theme="4" tint="-0.499984740745262"/>
      <name val="Cambria"/>
      <family val="1"/>
    </font>
    <font>
      <b/>
      <sz val="14"/>
      <color theme="4" tint="-0.499984740745262"/>
      <name val="Cambria"/>
      <family val="1"/>
    </font>
    <font>
      <b/>
      <sz val="22"/>
      <color theme="4" tint="-0.499984740745262"/>
      <name val="Cambria"/>
      <family val="1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i/>
      <sz val="12"/>
      <color theme="1"/>
      <name val="Calibri"/>
      <family val="2"/>
      <scheme val="minor"/>
    </font>
    <font>
      <b/>
      <i/>
      <u val="singleAccounting"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3F6A6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4" fillId="0" borderId="3" applyNumberFormat="0" applyFill="0" applyAlignment="0" applyProtection="0"/>
    <xf numFmtId="165" fontId="5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2" borderId="0" applyNumberFormat="0" applyBorder="0" applyAlignment="0" applyProtection="0"/>
    <xf numFmtId="0" fontId="1" fillId="0" borderId="0"/>
    <xf numFmtId="0" fontId="6" fillId="0" borderId="0"/>
    <xf numFmtId="0" fontId="5" fillId="3" borderId="2" applyNumberFormat="0" applyFont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6">
    <xf numFmtId="0" fontId="0" fillId="0" borderId="0" xfId="0"/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167" fontId="0" fillId="0" borderId="0" xfId="0" applyNumberFormat="1" applyAlignment="1">
      <alignment horizontal="right"/>
    </xf>
    <xf numFmtId="167" fontId="0" fillId="0" borderId="0" xfId="0" applyNumberFormat="1" applyAlignment="1">
      <alignment horizontal="left"/>
    </xf>
    <xf numFmtId="167" fontId="0" fillId="0" borderId="0" xfId="0" applyNumberFormat="1"/>
    <xf numFmtId="167" fontId="2" fillId="4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167" fontId="13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right"/>
    </xf>
    <xf numFmtId="4" fontId="15" fillId="0" borderId="0" xfId="0" applyNumberFormat="1" applyFont="1"/>
    <xf numFmtId="0" fontId="16" fillId="0" borderId="0" xfId="0" applyFont="1"/>
    <xf numFmtId="167" fontId="16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17" fillId="0" borderId="0" xfId="0" applyFont="1"/>
    <xf numFmtId="168" fontId="17" fillId="0" borderId="0" xfId="0" applyNumberFormat="1" applyFont="1"/>
    <xf numFmtId="164" fontId="3" fillId="0" borderId="0" xfId="13" applyFont="1" applyAlignment="1">
      <alignment vertical="top"/>
    </xf>
    <xf numFmtId="0" fontId="3" fillId="0" borderId="0" xfId="0" applyFont="1" applyAlignment="1">
      <alignment vertical="top"/>
    </xf>
    <xf numFmtId="169" fontId="3" fillId="0" borderId="0" xfId="0" applyNumberFormat="1" applyFont="1" applyAlignment="1">
      <alignment horizontal="center" vertical="top"/>
    </xf>
    <xf numFmtId="0" fontId="19" fillId="0" borderId="0" xfId="0" applyFont="1"/>
    <xf numFmtId="164" fontId="19" fillId="0" borderId="0" xfId="13" applyFont="1"/>
    <xf numFmtId="168" fontId="19" fillId="0" borderId="0" xfId="0" applyNumberFormat="1" applyFont="1"/>
    <xf numFmtId="164" fontId="3" fillId="0" borderId="0" xfId="13" applyFont="1"/>
    <xf numFmtId="0" fontId="20" fillId="0" borderId="0" xfId="0" applyFont="1" applyAlignment="1">
      <alignment horizontal="center" vertical="top" wrapText="1"/>
    </xf>
    <xf numFmtId="164" fontId="20" fillId="0" borderId="0" xfId="13" applyFont="1" applyAlignment="1">
      <alignment vertical="top"/>
    </xf>
    <xf numFmtId="0" fontId="21" fillId="0" borderId="4" xfId="0" applyFont="1" applyBorder="1" applyAlignment="1">
      <alignment horizontal="center"/>
    </xf>
    <xf numFmtId="0" fontId="21" fillId="0" borderId="4" xfId="0" applyFont="1" applyBorder="1"/>
    <xf numFmtId="164" fontId="21" fillId="0" borderId="4" xfId="13" applyFont="1" applyFill="1" applyBorder="1"/>
    <xf numFmtId="0" fontId="0" fillId="0" borderId="4" xfId="0" applyBorder="1"/>
    <xf numFmtId="168" fontId="17" fillId="0" borderId="4" xfId="0" applyNumberFormat="1" applyFont="1" applyBorder="1"/>
    <xf numFmtId="0" fontId="21" fillId="0" borderId="5" xfId="0" applyFont="1" applyBorder="1"/>
    <xf numFmtId="0" fontId="21" fillId="0" borderId="0" xfId="0" applyFont="1"/>
    <xf numFmtId="0" fontId="17" fillId="0" borderId="4" xfId="0" applyFont="1" applyBorder="1"/>
    <xf numFmtId="164" fontId="17" fillId="0" borderId="4" xfId="13" applyFont="1" applyBorder="1"/>
    <xf numFmtId="164" fontId="22" fillId="0" borderId="0" xfId="13" applyFont="1" applyAlignment="1">
      <alignment vertical="top"/>
    </xf>
    <xf numFmtId="164" fontId="23" fillId="0" borderId="0" xfId="13" applyFont="1"/>
    <xf numFmtId="167" fontId="13" fillId="0" borderId="0" xfId="0" applyNumberFormat="1" applyFont="1" applyAlignment="1">
      <alignment horizontal="right"/>
    </xf>
    <xf numFmtId="167" fontId="13" fillId="0" borderId="0" xfId="0" applyNumberFormat="1" applyFont="1"/>
    <xf numFmtId="0" fontId="23" fillId="0" borderId="4" xfId="0" applyFont="1" applyBorder="1"/>
    <xf numFmtId="164" fontId="23" fillId="0" borderId="4" xfId="13" applyFont="1" applyBorder="1"/>
    <xf numFmtId="0" fontId="23" fillId="0" borderId="4" xfId="0" applyFont="1" applyBorder="1" applyAlignment="1">
      <alignment wrapText="1"/>
    </xf>
    <xf numFmtId="164" fontId="23" fillId="0" borderId="4" xfId="13" applyFont="1" applyBorder="1" applyAlignment="1">
      <alignment wrapText="1"/>
    </xf>
    <xf numFmtId="0" fontId="0" fillId="0" borderId="6" xfId="0" applyBorder="1"/>
    <xf numFmtId="0" fontId="17" fillId="0" borderId="0" xfId="0" applyFont="1" applyAlignment="1">
      <alignment horizontal="center" vertical="top" wrapText="1"/>
    </xf>
    <xf numFmtId="170" fontId="17" fillId="0" borderId="0" xfId="13" applyNumberFormat="1" applyFont="1" applyBorder="1" applyAlignment="1">
      <alignment vertical="top"/>
    </xf>
    <xf numFmtId="164" fontId="17" fillId="0" borderId="0" xfId="13" applyFont="1" applyBorder="1"/>
    <xf numFmtId="170" fontId="17" fillId="0" borderId="0" xfId="13" applyNumberFormat="1" applyFont="1" applyBorder="1"/>
    <xf numFmtId="0" fontId="3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164" fontId="3" fillId="0" borderId="4" xfId="13" applyFont="1" applyBorder="1" applyAlignment="1">
      <alignment vertical="top"/>
    </xf>
    <xf numFmtId="170" fontId="24" fillId="0" borderId="0" xfId="13" applyNumberFormat="1" applyFont="1" applyBorder="1" applyAlignment="1">
      <alignment vertical="top"/>
    </xf>
    <xf numFmtId="164" fontId="23" fillId="0" borderId="0" xfId="13" applyFont="1" applyBorder="1"/>
    <xf numFmtId="170" fontId="25" fillId="0" borderId="0" xfId="0" applyNumberFormat="1" applyFont="1"/>
    <xf numFmtId="15" fontId="3" fillId="0" borderId="0" xfId="0" applyNumberFormat="1" applyFont="1" applyAlignment="1">
      <alignment horizontal="center" vertical="top"/>
    </xf>
    <xf numFmtId="170" fontId="3" fillId="0" borderId="0" xfId="13" applyNumberFormat="1" applyFont="1" applyAlignment="1">
      <alignment vertical="top"/>
    </xf>
    <xf numFmtId="167" fontId="3" fillId="0" borderId="0" xfId="13" applyNumberFormat="1" applyFont="1" applyAlignment="1">
      <alignment vertical="top"/>
    </xf>
    <xf numFmtId="170" fontId="3" fillId="0" borderId="0" xfId="13" applyNumberFormat="1" applyFont="1"/>
    <xf numFmtId="170" fontId="3" fillId="0" borderId="0" xfId="13" applyNumberFormat="1" applyFont="1" applyFill="1" applyAlignment="1">
      <alignment vertical="top"/>
    </xf>
    <xf numFmtId="0" fontId="25" fillId="0" borderId="0" xfId="0" applyFont="1"/>
    <xf numFmtId="0" fontId="3" fillId="6" borderId="4" xfId="0" applyFont="1" applyFill="1" applyBorder="1" applyAlignment="1">
      <alignment horizontal="center" vertical="top" wrapText="1"/>
    </xf>
    <xf numFmtId="0" fontId="17" fillId="6" borderId="4" xfId="0" applyFont="1" applyFill="1" applyBorder="1"/>
    <xf numFmtId="164" fontId="3" fillId="6" borderId="4" xfId="13" applyFont="1" applyFill="1" applyBorder="1" applyAlignment="1">
      <alignment vertical="top"/>
    </xf>
    <xf numFmtId="164" fontId="17" fillId="6" borderId="4" xfId="13" applyFont="1" applyFill="1" applyBorder="1"/>
    <xf numFmtId="168" fontId="17" fillId="6" borderId="4" xfId="0" applyNumberFormat="1" applyFont="1" applyFill="1" applyBorder="1"/>
    <xf numFmtId="164" fontId="3" fillId="6" borderId="4" xfId="13" applyFont="1" applyFill="1" applyBorder="1"/>
    <xf numFmtId="0" fontId="3" fillId="6" borderId="4" xfId="0" applyFont="1" applyFill="1" applyBorder="1" applyAlignment="1">
      <alignment horizontal="left" vertical="top" wrapText="1"/>
    </xf>
    <xf numFmtId="0" fontId="17" fillId="7" borderId="4" xfId="0" applyFont="1" applyFill="1" applyBorder="1"/>
    <xf numFmtId="164" fontId="3" fillId="7" borderId="4" xfId="13" applyFont="1" applyFill="1" applyBorder="1" applyAlignment="1">
      <alignment vertical="top"/>
    </xf>
    <xf numFmtId="168" fontId="17" fillId="7" borderId="4" xfId="0" applyNumberFormat="1" applyFont="1" applyFill="1" applyBorder="1"/>
    <xf numFmtId="0" fontId="3" fillId="5" borderId="0" xfId="0" applyFont="1" applyFill="1" applyAlignment="1">
      <alignment horizontal="left" vertical="top" wrapText="1"/>
    </xf>
    <xf numFmtId="0" fontId="0" fillId="6" borderId="4" xfId="0" applyFill="1" applyBorder="1"/>
    <xf numFmtId="0" fontId="0" fillId="6" borderId="4" xfId="0" applyFill="1" applyBorder="1" applyAlignment="1">
      <alignment horizontal="center"/>
    </xf>
    <xf numFmtId="164" fontId="0" fillId="6" borderId="4" xfId="13" applyFont="1" applyFill="1" applyBorder="1"/>
    <xf numFmtId="170" fontId="0" fillId="6" borderId="4" xfId="0" applyNumberFormat="1" applyFill="1" applyBorder="1"/>
    <xf numFmtId="171" fontId="0" fillId="6" borderId="4" xfId="0" applyNumberFormat="1" applyFill="1" applyBorder="1"/>
    <xf numFmtId="0" fontId="0" fillId="7" borderId="4" xfId="0" applyFill="1" applyBorder="1"/>
    <xf numFmtId="0" fontId="0" fillId="7" borderId="4" xfId="0" applyFill="1" applyBorder="1" applyAlignment="1">
      <alignment horizontal="center"/>
    </xf>
    <xf numFmtId="164" fontId="0" fillId="7" borderId="4" xfId="13" applyFont="1" applyFill="1" applyBorder="1"/>
    <xf numFmtId="171" fontId="0" fillId="7" borderId="4" xfId="0" applyNumberFormat="1" applyFill="1" applyBorder="1"/>
    <xf numFmtId="0" fontId="0" fillId="6" borderId="4" xfId="0" applyFill="1" applyBorder="1" applyAlignment="1">
      <alignment horizontal="left" vertical="top" wrapText="1"/>
    </xf>
    <xf numFmtId="0" fontId="0" fillId="7" borderId="4" xfId="0" applyFill="1" applyBorder="1" applyAlignment="1">
      <alignment horizontal="left" vertical="top" wrapText="1"/>
    </xf>
    <xf numFmtId="14" fontId="0" fillId="6" borderId="4" xfId="0" applyNumberFormat="1" applyFill="1" applyBorder="1" applyAlignment="1">
      <alignment horizontal="right"/>
    </xf>
    <xf numFmtId="0" fontId="3" fillId="6" borderId="0" xfId="0" applyFont="1" applyFill="1"/>
    <xf numFmtId="0" fontId="3" fillId="6" borderId="0" xfId="0" applyFont="1" applyFill="1" applyAlignment="1">
      <alignment horizontal="left" vertical="top" wrapText="1"/>
    </xf>
    <xf numFmtId="0" fontId="3" fillId="6" borderId="0" xfId="0" applyFont="1" applyFill="1" applyAlignment="1">
      <alignment horizontal="center" vertical="top" wrapText="1"/>
    </xf>
    <xf numFmtId="0" fontId="3" fillId="6" borderId="0" xfId="0" applyFont="1" applyFill="1" applyAlignment="1">
      <alignment vertical="top" wrapText="1"/>
    </xf>
    <xf numFmtId="0" fontId="3" fillId="6" borderId="0" xfId="0" applyFont="1" applyFill="1" applyAlignment="1">
      <alignment vertical="top"/>
    </xf>
    <xf numFmtId="0" fontId="12" fillId="0" borderId="0" xfId="10" applyFont="1" applyAlignment="1">
      <alignment horizontal="center"/>
    </xf>
    <xf numFmtId="0" fontId="10" fillId="0" borderId="0" xfId="10" applyFont="1" applyAlignment="1">
      <alignment horizontal="center"/>
    </xf>
    <xf numFmtId="0" fontId="11" fillId="0" borderId="0" xfId="0" applyFont="1" applyAlignment="1">
      <alignment horizontal="center"/>
    </xf>
  </cellXfs>
  <cellStyles count="14">
    <cellStyle name="Comma 2" xfId="2" xr:uid="{00000000-0005-0000-0000-000000000000}"/>
    <cellStyle name="Millares 2" xfId="3" xr:uid="{00000000-0005-0000-0000-000001000000}"/>
    <cellStyle name="Millares 2 2" xfId="4" xr:uid="{00000000-0005-0000-0000-000002000000}"/>
    <cellStyle name="Millares 3" xfId="5" xr:uid="{00000000-0005-0000-0000-000003000000}"/>
    <cellStyle name="Millares 4" xfId="11" xr:uid="{00000000-0005-0000-0000-000004000000}"/>
    <cellStyle name="Moneda" xfId="13" builtinId="4"/>
    <cellStyle name="Moneda 2" xfId="12" xr:uid="{00000000-0005-0000-0000-000006000000}"/>
    <cellStyle name="Neutral 2" xfId="6" xr:uid="{00000000-0005-0000-0000-000007000000}"/>
    <cellStyle name="Normal" xfId="0" builtinId="0"/>
    <cellStyle name="Normal 2" xfId="7" xr:uid="{00000000-0005-0000-0000-000009000000}"/>
    <cellStyle name="Normal 3" xfId="8" xr:uid="{00000000-0005-0000-0000-00000A000000}"/>
    <cellStyle name="Notas 2" xfId="9" xr:uid="{00000000-0005-0000-0000-00000B000000}"/>
    <cellStyle name="Title 2" xfId="10" xr:uid="{00000000-0005-0000-0000-00000C000000}"/>
    <cellStyle name="Total" xfId="1" builtinId="25" customBuiltin="1"/>
  </cellStyles>
  <dxfs count="25"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&quot;RD$&quot;#,##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&quot;RD$&quot;#,##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0" formatCode="_-[$$-1C0A]* #,##0.00_ ;_-[$$-1C0A]* \-#,##0.00\ ;_-[$$-1C0A]* &quot;-&quot;??_ ;_-@_ 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0" formatCode="_-[$$-1C0A]* #,##0.00_ ;_-[$$-1C0A]* \-#,##0.00\ ;_-[$$-1C0A]* &quot;-&quot;??_ ;_-@_ 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9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9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9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9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rgb="FFC3F6A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333374</xdr:colOff>
      <xdr:row>0</xdr:row>
      <xdr:rowOff>130175</xdr:rowOff>
    </xdr:from>
    <xdr:to>
      <xdr:col>8</xdr:col>
      <xdr:colOff>659946</xdr:colOff>
      <xdr:row>2</xdr:row>
      <xdr:rowOff>168386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60A495E2-A076-4F11-93AE-FD07695F1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2749" y="130175"/>
          <a:ext cx="1635125" cy="673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638177</xdr:colOff>
      <xdr:row>0</xdr:row>
      <xdr:rowOff>106062</xdr:rowOff>
    </xdr:from>
    <xdr:to>
      <xdr:col>1</xdr:col>
      <xdr:colOff>650876</xdr:colOff>
      <xdr:row>2</xdr:row>
      <xdr:rowOff>147794</xdr:rowOff>
    </xdr:to>
    <xdr:pic>
      <xdr:nvPicPr>
        <xdr:cNvPr id="6" name="image2.png">
          <a:extLst>
            <a:ext uri="{FF2B5EF4-FFF2-40B4-BE49-F238E27FC236}">
              <a16:creationId xmlns:a16="http://schemas.microsoft.com/office/drawing/2014/main" id="{1A066ECE-7E98-4A4B-8848-D09EEE667A8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7" y="106062"/>
          <a:ext cx="1298574" cy="67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</xdr:col>
      <xdr:colOff>0</xdr:colOff>
      <xdr:row>204</xdr:row>
      <xdr:rowOff>54428</xdr:rowOff>
    </xdr:from>
    <xdr:to>
      <xdr:col>2</xdr:col>
      <xdr:colOff>653143</xdr:colOff>
      <xdr:row>206</xdr:row>
      <xdr:rowOff>204106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AB859D-158F-B166-EC65-F366D5EEA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18607" y="42889714"/>
          <a:ext cx="2517322" cy="7483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lmacen\2023\INVENTARIOS\Inventario%20Suministro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ida"/>
      <sheetName val="Inventario"/>
      <sheetName val="Entrada"/>
      <sheetName val="COVID"/>
    </sheetNames>
    <sheetDataSet>
      <sheetData sheetId="0"/>
      <sheetData sheetId="1">
        <row r="1">
          <cell r="B1" t="str">
            <v>Código Institucional</v>
          </cell>
          <cell r="C1" t="str">
            <v xml:space="preserve">Articulos </v>
          </cell>
          <cell r="D1" t="str">
            <v>Unidad</v>
          </cell>
        </row>
        <row r="2">
          <cell r="B2">
            <v>100</v>
          </cell>
          <cell r="C2" t="str">
            <v>Agarra caldero</v>
          </cell>
          <cell r="D2" t="str">
            <v>UD</v>
          </cell>
        </row>
        <row r="3">
          <cell r="B3">
            <v>102</v>
          </cell>
          <cell r="C3" t="str">
            <v>Alcohol</v>
          </cell>
          <cell r="D3" t="str">
            <v>GAL</v>
          </cell>
        </row>
        <row r="4">
          <cell r="B4">
            <v>103</v>
          </cell>
          <cell r="C4" t="str">
            <v>Almohadilla para sellos</v>
          </cell>
          <cell r="D4" t="str">
            <v>UD</v>
          </cell>
        </row>
        <row r="5">
          <cell r="B5">
            <v>105</v>
          </cell>
          <cell r="C5" t="str">
            <v>Ambientadores de aire aerosol 8 oz.</v>
          </cell>
          <cell r="D5" t="str">
            <v>UD</v>
          </cell>
        </row>
        <row r="6">
          <cell r="B6">
            <v>106</v>
          </cell>
          <cell r="C6" t="str">
            <v>Ambientadores de aire p/dispensador aerosol 6,20 oz.</v>
          </cell>
          <cell r="D6" t="str">
            <v>UD</v>
          </cell>
        </row>
        <row r="7">
          <cell r="B7">
            <v>107</v>
          </cell>
          <cell r="C7" t="str">
            <v>Atomizador 32oz</v>
          </cell>
          <cell r="D7" t="str">
            <v>UD</v>
          </cell>
        </row>
        <row r="8">
          <cell r="B8">
            <v>108</v>
          </cell>
          <cell r="C8" t="str">
            <v>Jabón en pasta de fregar 265 gr</v>
          </cell>
          <cell r="D8" t="str">
            <v>UD</v>
          </cell>
        </row>
        <row r="9">
          <cell r="B9">
            <v>109</v>
          </cell>
          <cell r="C9" t="str">
            <v xml:space="preserve">Azúcar </v>
          </cell>
          <cell r="D9" t="str">
            <v>PAQ</v>
          </cell>
        </row>
        <row r="10">
          <cell r="B10">
            <v>111</v>
          </cell>
          <cell r="C10" t="str">
            <v xml:space="preserve">Batería 9w </v>
          </cell>
          <cell r="D10" t="str">
            <v>UD</v>
          </cell>
        </row>
        <row r="11">
          <cell r="B11">
            <v>113</v>
          </cell>
          <cell r="C11" t="str">
            <v>Bicarbonato de sodio 4oz</v>
          </cell>
          <cell r="D11" t="str">
            <v>UD</v>
          </cell>
        </row>
        <row r="12">
          <cell r="B12">
            <v>117</v>
          </cell>
          <cell r="C12" t="str">
            <v>Bolígrafos negros (1)</v>
          </cell>
          <cell r="D12" t="str">
            <v>UD</v>
          </cell>
        </row>
        <row r="13">
          <cell r="B13">
            <v>121</v>
          </cell>
          <cell r="C13" t="str">
            <v>Brillo gordo</v>
          </cell>
          <cell r="D13" t="str">
            <v>UD</v>
          </cell>
        </row>
        <row r="14">
          <cell r="B14">
            <v>122</v>
          </cell>
          <cell r="C14" t="str">
            <v>Brillo gris (1)</v>
          </cell>
          <cell r="D14" t="str">
            <v>UD</v>
          </cell>
        </row>
        <row r="15">
          <cell r="B15">
            <v>123</v>
          </cell>
          <cell r="C15" t="str">
            <v>Brillo verde de fregar</v>
          </cell>
          <cell r="D15" t="str">
            <v>UD</v>
          </cell>
        </row>
        <row r="16">
          <cell r="B16">
            <v>125</v>
          </cell>
          <cell r="C16" t="str">
            <v>Café 1 lb Monte Alto</v>
          </cell>
          <cell r="D16" t="str">
            <v>PAQ</v>
          </cell>
        </row>
        <row r="17">
          <cell r="B17">
            <v>126</v>
          </cell>
          <cell r="C17" t="str">
            <v xml:space="preserve">Cajas de cartón para archivar </v>
          </cell>
          <cell r="D17" t="str">
            <v>UD</v>
          </cell>
        </row>
        <row r="18">
          <cell r="B18">
            <v>127</v>
          </cell>
          <cell r="C18" t="str">
            <v>Canela 125 grs</v>
          </cell>
          <cell r="D18" t="str">
            <v>POTE</v>
          </cell>
        </row>
        <row r="19">
          <cell r="B19">
            <v>130</v>
          </cell>
          <cell r="C19" t="str">
            <v>Carpetas grandes de 5" blancas 3/hoyo</v>
          </cell>
          <cell r="D19" t="str">
            <v>UD</v>
          </cell>
        </row>
        <row r="20">
          <cell r="B20">
            <v>132</v>
          </cell>
          <cell r="C20" t="str">
            <v>Carpetas medianas de 3" blanca 3/hoyo</v>
          </cell>
          <cell r="D20" t="str">
            <v>UD</v>
          </cell>
        </row>
        <row r="21">
          <cell r="B21">
            <v>133</v>
          </cell>
          <cell r="C21" t="str">
            <v>Carpetas pequeñas de 2" blancas 3/hoyo (1)</v>
          </cell>
          <cell r="D21" t="str">
            <v>UD</v>
          </cell>
        </row>
        <row r="22">
          <cell r="B22">
            <v>134</v>
          </cell>
          <cell r="C22" t="str">
            <v>Cartucho de tinta hp 122 color</v>
          </cell>
          <cell r="D22" t="str">
            <v>UD</v>
          </cell>
        </row>
        <row r="23">
          <cell r="B23">
            <v>136</v>
          </cell>
          <cell r="C23" t="str">
            <v>Cartulina</v>
          </cell>
          <cell r="D23" t="str">
            <v>UD</v>
          </cell>
        </row>
        <row r="24">
          <cell r="B24">
            <v>137</v>
          </cell>
          <cell r="C24" t="str">
            <v xml:space="preserve">CD </v>
          </cell>
          <cell r="D24" t="str">
            <v>UD</v>
          </cell>
        </row>
        <row r="25">
          <cell r="B25">
            <v>139</v>
          </cell>
          <cell r="C25" t="str">
            <v>Cera para contar</v>
          </cell>
          <cell r="D25" t="str">
            <v>UD</v>
          </cell>
        </row>
        <row r="26">
          <cell r="B26">
            <v>140</v>
          </cell>
          <cell r="C26" t="str">
            <v>Chinchetas 100/1</v>
          </cell>
          <cell r="D26" t="str">
            <v>CAJA</v>
          </cell>
        </row>
        <row r="27">
          <cell r="B27">
            <v>141</v>
          </cell>
          <cell r="C27" t="str">
            <v>Chocolate (10/1)</v>
          </cell>
          <cell r="D27" t="str">
            <v>CAJA</v>
          </cell>
        </row>
        <row r="28">
          <cell r="B28">
            <v>144</v>
          </cell>
          <cell r="C28" t="str">
            <v>Cinta adhesiva blanco</v>
          </cell>
          <cell r="D28" t="str">
            <v>UD</v>
          </cell>
        </row>
        <row r="29">
          <cell r="B29">
            <v>145</v>
          </cell>
          <cell r="C29" t="str">
            <v>Cinta adhesiva grande transparente</v>
          </cell>
          <cell r="D29" t="str">
            <v>UD</v>
          </cell>
        </row>
        <row r="30">
          <cell r="B30">
            <v>146</v>
          </cell>
          <cell r="C30" t="str">
            <v>Cinta adhesiva gris de 2"</v>
          </cell>
          <cell r="D30" t="str">
            <v>UD</v>
          </cell>
        </row>
        <row r="31">
          <cell r="B31">
            <v>147</v>
          </cell>
          <cell r="C31" t="str">
            <v>Cinta adhesiva pequeña p/dispensador</v>
          </cell>
          <cell r="D31" t="str">
            <v>UD</v>
          </cell>
        </row>
        <row r="32">
          <cell r="B32">
            <v>148</v>
          </cell>
          <cell r="C32" t="str">
            <v>Cinta de maquina sumadora 1750</v>
          </cell>
          <cell r="D32" t="str">
            <v>UD</v>
          </cell>
        </row>
        <row r="33">
          <cell r="B33">
            <v>151</v>
          </cell>
          <cell r="C33" t="str">
            <v>Cinta p/maq de escribir brother 8mm x 175.5 m</v>
          </cell>
          <cell r="D33" t="str">
            <v>UD</v>
          </cell>
        </row>
        <row r="34">
          <cell r="B34">
            <v>152</v>
          </cell>
          <cell r="C34" t="str">
            <v>Cinta p/maq de escribir brother borrador</v>
          </cell>
          <cell r="D34" t="str">
            <v>UD</v>
          </cell>
        </row>
        <row r="35">
          <cell r="B35">
            <v>154</v>
          </cell>
          <cell r="C35" t="str">
            <v>Clip billeteros 25 mm</v>
          </cell>
          <cell r="D35" t="str">
            <v>CAJA</v>
          </cell>
        </row>
        <row r="36">
          <cell r="B36">
            <v>155</v>
          </cell>
          <cell r="C36" t="str">
            <v>Clip billeteros 41 mm</v>
          </cell>
          <cell r="D36" t="str">
            <v>CAJA</v>
          </cell>
        </row>
        <row r="37">
          <cell r="B37">
            <v>156</v>
          </cell>
          <cell r="C37" t="str">
            <v xml:space="preserve">Clip billeteros 51 mm </v>
          </cell>
          <cell r="D37" t="str">
            <v>CAJA</v>
          </cell>
        </row>
        <row r="38">
          <cell r="B38">
            <v>157</v>
          </cell>
          <cell r="C38" t="str">
            <v>Clip grandes 4.5 cm</v>
          </cell>
          <cell r="D38" t="str">
            <v>CAJA</v>
          </cell>
        </row>
        <row r="39">
          <cell r="B39">
            <v>158</v>
          </cell>
          <cell r="C39" t="str">
            <v>Clip pequeños 2.45 cm</v>
          </cell>
          <cell r="D39" t="str">
            <v>CAJA</v>
          </cell>
        </row>
        <row r="40">
          <cell r="B40">
            <v>159</v>
          </cell>
          <cell r="C40" t="str">
            <v>Cloro</v>
          </cell>
          <cell r="D40" t="str">
            <v>GAL</v>
          </cell>
        </row>
        <row r="41">
          <cell r="B41">
            <v>160</v>
          </cell>
          <cell r="C41" t="str">
            <v>Corrector liquido 20 ml</v>
          </cell>
          <cell r="D41" t="str">
            <v>UD</v>
          </cell>
        </row>
        <row r="42">
          <cell r="B42">
            <v>161</v>
          </cell>
          <cell r="C42" t="str">
            <v>Cubeta de pintura</v>
          </cell>
          <cell r="D42" t="str">
            <v>UD</v>
          </cell>
        </row>
        <row r="43">
          <cell r="B43">
            <v>163</v>
          </cell>
          <cell r="C43" t="str">
            <v>Decalin limpiador de ceramica</v>
          </cell>
          <cell r="D43" t="str">
            <v>GAL</v>
          </cell>
        </row>
        <row r="44">
          <cell r="B44">
            <v>164</v>
          </cell>
          <cell r="C44" t="str">
            <v>Desgrasante de cocina</v>
          </cell>
          <cell r="D44" t="str">
            <v>UD</v>
          </cell>
        </row>
        <row r="45">
          <cell r="B45">
            <v>165</v>
          </cell>
          <cell r="C45" t="str">
            <v xml:space="preserve">Desinfectante domésticos aromatizados </v>
          </cell>
          <cell r="D45" t="str">
            <v>GAL</v>
          </cell>
        </row>
        <row r="46">
          <cell r="B46">
            <v>166</v>
          </cell>
          <cell r="C46" t="str">
            <v xml:space="preserve">Destupidor de inodoro </v>
          </cell>
          <cell r="D46" t="str">
            <v>UD</v>
          </cell>
        </row>
        <row r="47">
          <cell r="B47">
            <v>167</v>
          </cell>
          <cell r="C47" t="str">
            <v>Detergente en polvo/saco 30 lb</v>
          </cell>
          <cell r="D47" t="str">
            <v>SACO</v>
          </cell>
        </row>
        <row r="48">
          <cell r="B48">
            <v>169</v>
          </cell>
          <cell r="C48" t="str">
            <v>Dispensador de jabón en espuma</v>
          </cell>
          <cell r="D48" t="str">
            <v>UD</v>
          </cell>
        </row>
        <row r="49">
          <cell r="B49">
            <v>170</v>
          </cell>
          <cell r="C49" t="str">
            <v>Dispensador de papel de baño</v>
          </cell>
          <cell r="D49" t="str">
            <v>UD</v>
          </cell>
        </row>
        <row r="50">
          <cell r="B50">
            <v>172</v>
          </cell>
          <cell r="C50" t="str">
            <v>DVD</v>
          </cell>
          <cell r="D50" t="str">
            <v>UD</v>
          </cell>
        </row>
        <row r="51">
          <cell r="B51">
            <v>173</v>
          </cell>
          <cell r="C51" t="str">
            <v>Ega blanca mediana</v>
          </cell>
          <cell r="D51" t="str">
            <v>UD</v>
          </cell>
        </row>
        <row r="52">
          <cell r="B52">
            <v>174</v>
          </cell>
          <cell r="C52" t="str">
            <v>Escoba plástica</v>
          </cell>
          <cell r="D52" t="str">
            <v>UD</v>
          </cell>
        </row>
        <row r="53">
          <cell r="B53">
            <v>175</v>
          </cell>
          <cell r="C53" t="str">
            <v xml:space="preserve">Escobilla para limpiar inodoro </v>
          </cell>
          <cell r="D53" t="str">
            <v>UD</v>
          </cell>
        </row>
        <row r="54">
          <cell r="B54">
            <v>176</v>
          </cell>
          <cell r="C54" t="str">
            <v>Espirales de 10 mm</v>
          </cell>
          <cell r="D54" t="str">
            <v>UD</v>
          </cell>
        </row>
        <row r="55">
          <cell r="B55">
            <v>177</v>
          </cell>
          <cell r="C55" t="str">
            <v>Espirales de 12 mm</v>
          </cell>
          <cell r="D55" t="str">
            <v>UD</v>
          </cell>
        </row>
        <row r="56">
          <cell r="B56">
            <v>178</v>
          </cell>
          <cell r="C56" t="str">
            <v>Espirales de 19 mm</v>
          </cell>
          <cell r="D56" t="str">
            <v>UD</v>
          </cell>
        </row>
        <row r="57">
          <cell r="B57">
            <v>179</v>
          </cell>
          <cell r="C57" t="str">
            <v>Espirales de 25 mm</v>
          </cell>
          <cell r="D57" t="str">
            <v>UD</v>
          </cell>
        </row>
        <row r="58">
          <cell r="B58">
            <v>180</v>
          </cell>
          <cell r="C58" t="str">
            <v>Espirales de 32 mm</v>
          </cell>
          <cell r="D58" t="str">
            <v>UD</v>
          </cell>
        </row>
        <row r="59">
          <cell r="B59">
            <v>181</v>
          </cell>
          <cell r="C59" t="str">
            <v>Espirales de 51 mm</v>
          </cell>
          <cell r="D59" t="str">
            <v>UD</v>
          </cell>
        </row>
        <row r="60">
          <cell r="B60">
            <v>183</v>
          </cell>
          <cell r="C60" t="str">
            <v>Espirales de 8 mm</v>
          </cell>
          <cell r="D60" t="str">
            <v>UD</v>
          </cell>
        </row>
        <row r="61">
          <cell r="B61">
            <v>184</v>
          </cell>
          <cell r="C61" t="str">
            <v>Etiquetas p/CD y DVD</v>
          </cell>
          <cell r="D61" t="str">
            <v>PAQ</v>
          </cell>
        </row>
        <row r="62">
          <cell r="B62">
            <v>185</v>
          </cell>
          <cell r="C62" t="str">
            <v>Etiquetas p/sobres</v>
          </cell>
          <cell r="D62" t="str">
            <v>PAQ</v>
          </cell>
        </row>
        <row r="63">
          <cell r="B63">
            <v>193</v>
          </cell>
          <cell r="C63" t="str">
            <v>Folders 8 1/2 x 14 (2)</v>
          </cell>
          <cell r="D63" t="str">
            <v>CAJA</v>
          </cell>
        </row>
        <row r="64">
          <cell r="B64">
            <v>194</v>
          </cell>
          <cell r="C64" t="str">
            <v xml:space="preserve">Folders clasificador </v>
          </cell>
          <cell r="D64" t="str">
            <v>CAJA</v>
          </cell>
        </row>
        <row r="65">
          <cell r="B65">
            <v>195</v>
          </cell>
          <cell r="C65" t="str">
            <v>Folders satinado con bolsillo (25/1)</v>
          </cell>
          <cell r="D65" t="str">
            <v>PAQ</v>
          </cell>
        </row>
        <row r="66">
          <cell r="B66">
            <v>198</v>
          </cell>
          <cell r="C66" t="str">
            <v>Fundas p/basura grandes p/tanq (100/1)</v>
          </cell>
          <cell r="D66" t="str">
            <v>PAQ</v>
          </cell>
        </row>
        <row r="67">
          <cell r="B67">
            <v>199</v>
          </cell>
          <cell r="C67" t="str">
            <v>Gafetes</v>
          </cell>
          <cell r="D67" t="str">
            <v>UD</v>
          </cell>
        </row>
        <row r="68">
          <cell r="B68">
            <v>200</v>
          </cell>
          <cell r="C68" t="str">
            <v>Ganchos p/folders macho y hembra 7 cm</v>
          </cell>
          <cell r="D68" t="str">
            <v>CAJA</v>
          </cell>
        </row>
        <row r="69">
          <cell r="B69">
            <v>202</v>
          </cell>
          <cell r="C69" t="str">
            <v>Gomas de borrar</v>
          </cell>
          <cell r="D69" t="str">
            <v>UD</v>
          </cell>
        </row>
        <row r="70">
          <cell r="B70">
            <v>203</v>
          </cell>
          <cell r="C70" t="str">
            <v>Grapadora industrial para 100 hojas</v>
          </cell>
          <cell r="D70" t="str">
            <v>UD</v>
          </cell>
        </row>
        <row r="71">
          <cell r="B71">
            <v>204</v>
          </cell>
          <cell r="C71" t="str">
            <v>Grapadoras 20 diámetro de metal</v>
          </cell>
          <cell r="D71" t="str">
            <v>UD</v>
          </cell>
        </row>
        <row r="72">
          <cell r="B72">
            <v>205</v>
          </cell>
          <cell r="C72" t="str">
            <v>Grapas estándar</v>
          </cell>
          <cell r="D72" t="str">
            <v>CAJA</v>
          </cell>
        </row>
        <row r="73">
          <cell r="B73">
            <v>206</v>
          </cell>
          <cell r="C73" t="str">
            <v>Grapas grandes</v>
          </cell>
          <cell r="D73" t="str">
            <v>CAJA</v>
          </cell>
        </row>
        <row r="74">
          <cell r="B74">
            <v>209</v>
          </cell>
          <cell r="C74" t="str">
            <v>Guantes látex quirurgico 100/1</v>
          </cell>
          <cell r="D74" t="str">
            <v>CAJA</v>
          </cell>
        </row>
        <row r="75">
          <cell r="B75">
            <v>211</v>
          </cell>
          <cell r="C75" t="str">
            <v>Hojas protectoras transparentes p/archivar 100/1</v>
          </cell>
          <cell r="D75" t="str">
            <v>PAQ</v>
          </cell>
        </row>
        <row r="76">
          <cell r="B76">
            <v>216</v>
          </cell>
          <cell r="C76" t="str">
            <v>Lápices de carbón</v>
          </cell>
          <cell r="D76" t="str">
            <v>UD</v>
          </cell>
        </row>
        <row r="77">
          <cell r="B77">
            <v>217</v>
          </cell>
          <cell r="C77" t="str">
            <v xml:space="preserve">Libreta rayada 5/8 pequeña </v>
          </cell>
          <cell r="D77" t="str">
            <v>UD</v>
          </cell>
        </row>
        <row r="78">
          <cell r="B78">
            <v>218</v>
          </cell>
          <cell r="C78" t="str">
            <v xml:space="preserve">Libreta rayada 8 1/2 x 11 </v>
          </cell>
          <cell r="D78" t="str">
            <v>UD</v>
          </cell>
        </row>
        <row r="79">
          <cell r="B79">
            <v>220</v>
          </cell>
          <cell r="C79" t="str">
            <v>Limpiador de cristal</v>
          </cell>
          <cell r="D79" t="str">
            <v>GAL</v>
          </cell>
        </row>
        <row r="80">
          <cell r="B80">
            <v>221</v>
          </cell>
          <cell r="C80" t="str">
            <v>Marcadores azules</v>
          </cell>
          <cell r="D80" t="str">
            <v>UD</v>
          </cell>
        </row>
        <row r="81">
          <cell r="B81">
            <v>222</v>
          </cell>
          <cell r="C81" t="str">
            <v>Marcadores negros</v>
          </cell>
          <cell r="D81" t="str">
            <v>UD</v>
          </cell>
        </row>
        <row r="82">
          <cell r="B82">
            <v>223</v>
          </cell>
          <cell r="C82" t="str">
            <v>Marcadores para pizarra</v>
          </cell>
          <cell r="D82" t="str">
            <v>UD</v>
          </cell>
        </row>
        <row r="83">
          <cell r="B83">
            <v>224</v>
          </cell>
          <cell r="C83" t="str">
            <v>Marcadores rojos</v>
          </cell>
          <cell r="D83" t="str">
            <v>UD</v>
          </cell>
        </row>
        <row r="84">
          <cell r="B84">
            <v>225</v>
          </cell>
          <cell r="C84" t="str">
            <v xml:space="preserve">Marcadores verdes </v>
          </cell>
          <cell r="D84" t="str">
            <v>UD</v>
          </cell>
        </row>
        <row r="85">
          <cell r="B85">
            <v>226</v>
          </cell>
          <cell r="C85" t="str">
            <v>Memoria USB 32 gb</v>
          </cell>
          <cell r="D85" t="str">
            <v>UD</v>
          </cell>
        </row>
        <row r="86">
          <cell r="B86">
            <v>227</v>
          </cell>
          <cell r="C86" t="str">
            <v>Papel  bond 8 1/2 x 11 (1)</v>
          </cell>
          <cell r="D86" t="str">
            <v>RESMA</v>
          </cell>
        </row>
        <row r="87">
          <cell r="B87">
            <v>229</v>
          </cell>
          <cell r="C87" t="str">
            <v xml:space="preserve">Papel  bond 8 1/2 x 14 </v>
          </cell>
          <cell r="D87" t="str">
            <v>RESMA</v>
          </cell>
        </row>
        <row r="88">
          <cell r="B88">
            <v>230</v>
          </cell>
          <cell r="C88" t="str">
            <v>Papel blanco timbrado 8 1/2 x 11  (no oficial)</v>
          </cell>
          <cell r="D88" t="str">
            <v>RESMA</v>
          </cell>
        </row>
        <row r="89">
          <cell r="B89">
            <v>233</v>
          </cell>
          <cell r="C89" t="str">
            <v>Papel de baño higienico p/dispensador (4/1) Familia</v>
          </cell>
          <cell r="D89" t="str">
            <v>FARDO</v>
          </cell>
        </row>
        <row r="90">
          <cell r="B90">
            <v>234</v>
          </cell>
          <cell r="C90" t="str">
            <v>Papel de baño jumbo p/dispensador mano (6/1)</v>
          </cell>
          <cell r="D90" t="str">
            <v>FARDO</v>
          </cell>
        </row>
        <row r="91">
          <cell r="B91">
            <v>235</v>
          </cell>
          <cell r="C91" t="str">
            <v>Papel en cartulina blanco</v>
          </cell>
          <cell r="D91" t="str">
            <v>RESMA</v>
          </cell>
        </row>
        <row r="92">
          <cell r="B92">
            <v>237</v>
          </cell>
          <cell r="C92" t="str">
            <v>Papel p/foto con brillo</v>
          </cell>
          <cell r="D92" t="str">
            <v>CAJA</v>
          </cell>
        </row>
        <row r="93">
          <cell r="B93">
            <v>238</v>
          </cell>
          <cell r="C93" t="str">
            <v>Papel paleógrafo 77 x 110 cm o 91 cm x 30 mt</v>
          </cell>
          <cell r="D93" t="str">
            <v>UD</v>
          </cell>
        </row>
        <row r="94">
          <cell r="B94">
            <v>243</v>
          </cell>
          <cell r="C94" t="str">
            <v>Perforadora de papel dos hoyos</v>
          </cell>
          <cell r="D94" t="str">
            <v>UD</v>
          </cell>
        </row>
        <row r="95">
          <cell r="B95">
            <v>244</v>
          </cell>
          <cell r="C95" t="str">
            <v>Perforadora de papel tres hoyos metal</v>
          </cell>
          <cell r="D95" t="str">
            <v>UD</v>
          </cell>
        </row>
        <row r="96">
          <cell r="B96">
            <v>245</v>
          </cell>
          <cell r="C96" t="str">
            <v>Pergaminos p/encuadernar en cartón</v>
          </cell>
          <cell r="D96" t="str">
            <v>PAQ</v>
          </cell>
        </row>
        <row r="97">
          <cell r="B97">
            <v>246</v>
          </cell>
          <cell r="C97" t="str">
            <v>Pergaminos p/encuadernar en plástico</v>
          </cell>
          <cell r="D97" t="str">
            <v>PAQ</v>
          </cell>
        </row>
        <row r="98">
          <cell r="B98">
            <v>248</v>
          </cell>
          <cell r="C98" t="str">
            <v>Bateria AAA</v>
          </cell>
          <cell r="D98" t="str">
            <v>PAR</v>
          </cell>
        </row>
        <row r="99">
          <cell r="B99">
            <v>249</v>
          </cell>
          <cell r="C99" t="str">
            <v>Pin CONADIS</v>
          </cell>
          <cell r="D99" t="str">
            <v>UD</v>
          </cell>
        </row>
        <row r="100">
          <cell r="B100">
            <v>250</v>
          </cell>
          <cell r="C100" t="str">
            <v xml:space="preserve">Limpiador en espuma para muebles y computadoras Stuff de 22 oz </v>
          </cell>
          <cell r="D100" t="str">
            <v>UD</v>
          </cell>
        </row>
        <row r="101">
          <cell r="B101">
            <v>251</v>
          </cell>
          <cell r="C101" t="str">
            <v xml:space="preserve">Platos higiénicos (200/1) con tapa y división </v>
          </cell>
          <cell r="D101" t="str">
            <v>UD</v>
          </cell>
        </row>
        <row r="102">
          <cell r="B102">
            <v>252</v>
          </cell>
          <cell r="C102" t="str">
            <v>Platos higiénicos llano no. 6</v>
          </cell>
          <cell r="D102" t="str">
            <v>PAQ</v>
          </cell>
        </row>
        <row r="103">
          <cell r="B103">
            <v>253</v>
          </cell>
          <cell r="C103" t="str">
            <v>Platos higiénicos llano no. 9</v>
          </cell>
          <cell r="D103" t="str">
            <v>PAQ</v>
          </cell>
        </row>
        <row r="104">
          <cell r="B104">
            <v>254</v>
          </cell>
          <cell r="C104" t="str">
            <v>Porta clips</v>
          </cell>
          <cell r="D104" t="str">
            <v>UD</v>
          </cell>
        </row>
        <row r="105">
          <cell r="B105">
            <v>255</v>
          </cell>
          <cell r="C105" t="str">
            <v>Porta lápiz</v>
          </cell>
          <cell r="D105" t="str">
            <v>UD</v>
          </cell>
        </row>
        <row r="106">
          <cell r="B106">
            <v>256</v>
          </cell>
          <cell r="C106" t="str">
            <v xml:space="preserve">Post it banderitas 5/1 </v>
          </cell>
          <cell r="D106" t="str">
            <v>UD</v>
          </cell>
        </row>
        <row r="107">
          <cell r="B107">
            <v>259</v>
          </cell>
          <cell r="C107" t="str">
            <v xml:space="preserve">Recogedores de basura </v>
          </cell>
          <cell r="D107" t="str">
            <v>UD</v>
          </cell>
        </row>
        <row r="108">
          <cell r="B108">
            <v>260</v>
          </cell>
          <cell r="C108" t="str">
            <v>Reglas</v>
          </cell>
          <cell r="D108" t="str">
            <v>UD</v>
          </cell>
        </row>
        <row r="109">
          <cell r="B109">
            <v>264</v>
          </cell>
          <cell r="C109" t="str">
            <v>Resaltadores amarillo</v>
          </cell>
          <cell r="D109" t="str">
            <v>UD</v>
          </cell>
        </row>
        <row r="110">
          <cell r="B110">
            <v>265</v>
          </cell>
          <cell r="C110" t="str">
            <v xml:space="preserve">Resaltadores azul </v>
          </cell>
          <cell r="D110" t="str">
            <v>UD</v>
          </cell>
        </row>
        <row r="111">
          <cell r="B111">
            <v>266</v>
          </cell>
          <cell r="C111" t="str">
            <v>Resaltadores rosados</v>
          </cell>
          <cell r="D111" t="str">
            <v>UD</v>
          </cell>
        </row>
        <row r="112">
          <cell r="B112">
            <v>267</v>
          </cell>
          <cell r="C112" t="str">
            <v>Revisteros</v>
          </cell>
          <cell r="D112" t="str">
            <v>UD</v>
          </cell>
        </row>
        <row r="113">
          <cell r="B113">
            <v>268</v>
          </cell>
          <cell r="C113" t="str">
            <v>Rollo de cintas para sumadora 57 mm (1)</v>
          </cell>
          <cell r="D113" t="str">
            <v>UD</v>
          </cell>
        </row>
        <row r="114">
          <cell r="B114">
            <v>270</v>
          </cell>
          <cell r="C114" t="str">
            <v>Rollos de papel toalla para cocina</v>
          </cell>
          <cell r="D114" t="str">
            <v>UD</v>
          </cell>
        </row>
        <row r="115">
          <cell r="B115">
            <v>271</v>
          </cell>
          <cell r="C115" t="str">
            <v>Sacagrapas</v>
          </cell>
          <cell r="D115" t="str">
            <v>UD</v>
          </cell>
        </row>
        <row r="116">
          <cell r="B116">
            <v>272</v>
          </cell>
          <cell r="C116" t="str">
            <v>Sacapuntas metal</v>
          </cell>
          <cell r="D116" t="str">
            <v>UD</v>
          </cell>
        </row>
        <row r="117">
          <cell r="B117">
            <v>273</v>
          </cell>
          <cell r="C117" t="str">
            <v>Sal de mesa 10 lb</v>
          </cell>
          <cell r="D117" t="str">
            <v>POTE</v>
          </cell>
        </row>
        <row r="118">
          <cell r="B118">
            <v>274</v>
          </cell>
          <cell r="C118" t="str">
            <v>Separadores de libros /metal</v>
          </cell>
          <cell r="D118" t="str">
            <v>UD</v>
          </cell>
        </row>
        <row r="119">
          <cell r="B119">
            <v>275</v>
          </cell>
          <cell r="C119" t="str">
            <v>Servilleta (1)</v>
          </cell>
          <cell r="D119" t="str">
            <v>PAQ</v>
          </cell>
        </row>
        <row r="120">
          <cell r="B120">
            <v>276</v>
          </cell>
          <cell r="C120" t="str">
            <v>Silicona liquida</v>
          </cell>
          <cell r="D120" t="str">
            <v>UD</v>
          </cell>
        </row>
        <row r="121">
          <cell r="B121">
            <v>277</v>
          </cell>
          <cell r="C121" t="str">
            <v xml:space="preserve">Sobre manila timbrados 8 1/2 x 11 CONADIS externos </v>
          </cell>
          <cell r="D121" t="str">
            <v>UD</v>
          </cell>
        </row>
        <row r="122">
          <cell r="B122">
            <v>278</v>
          </cell>
          <cell r="C122" t="str">
            <v xml:space="preserve">Sobre manila timbrados 8 1/2 x 11 CONADIS internos </v>
          </cell>
          <cell r="D122" t="str">
            <v>UD</v>
          </cell>
        </row>
        <row r="123">
          <cell r="B123">
            <v>279</v>
          </cell>
          <cell r="C123" t="str">
            <v>Sobre tipo carta blancas 500/1</v>
          </cell>
          <cell r="D123" t="str">
            <v>CAJA</v>
          </cell>
        </row>
        <row r="124">
          <cell r="B124">
            <v>280</v>
          </cell>
          <cell r="C124" t="str">
            <v>Suapes</v>
          </cell>
          <cell r="D124" t="str">
            <v>UD</v>
          </cell>
        </row>
        <row r="125">
          <cell r="B125">
            <v>281</v>
          </cell>
          <cell r="C125" t="str">
            <v>Tabla con broche de presión</v>
          </cell>
          <cell r="D125" t="str">
            <v>UD</v>
          </cell>
        </row>
        <row r="126">
          <cell r="B126">
            <v>282</v>
          </cell>
          <cell r="C126" t="str">
            <v xml:space="preserve">Tanque de 55 gal con rueditas </v>
          </cell>
          <cell r="D126" t="str">
            <v>UD</v>
          </cell>
        </row>
        <row r="127">
          <cell r="B127">
            <v>283</v>
          </cell>
          <cell r="C127" t="str">
            <v>Té de infusión de frutas 20/1</v>
          </cell>
          <cell r="D127" t="str">
            <v>CAJA</v>
          </cell>
        </row>
        <row r="128">
          <cell r="B128">
            <v>284</v>
          </cell>
          <cell r="C128" t="str">
            <v>Té de infusión de tilo caja 20/1</v>
          </cell>
          <cell r="D128" t="str">
            <v>CAJA</v>
          </cell>
        </row>
        <row r="129">
          <cell r="B129">
            <v>286</v>
          </cell>
          <cell r="C129" t="str">
            <v>Té de infusión de manzanilla caja 20/1</v>
          </cell>
          <cell r="D129" t="str">
            <v>CAJA</v>
          </cell>
        </row>
        <row r="130">
          <cell r="B130">
            <v>288</v>
          </cell>
          <cell r="C130" t="str">
            <v>Tijeras</v>
          </cell>
          <cell r="D130" t="str">
            <v>UD</v>
          </cell>
        </row>
        <row r="131">
          <cell r="B131">
            <v>289</v>
          </cell>
          <cell r="C131" t="str">
            <v>Tinta en rollón p/almohadilla p/sellos</v>
          </cell>
          <cell r="D131" t="str">
            <v>UD</v>
          </cell>
        </row>
        <row r="132">
          <cell r="B132">
            <v>291</v>
          </cell>
          <cell r="C132" t="str">
            <v xml:space="preserve">Uhu en barra </v>
          </cell>
          <cell r="D132" t="str">
            <v>UD</v>
          </cell>
        </row>
        <row r="133">
          <cell r="B133">
            <v>292</v>
          </cell>
          <cell r="C133" t="str">
            <v>Vasos desechables de 10 onza</v>
          </cell>
          <cell r="D133" t="str">
            <v>PAQ</v>
          </cell>
        </row>
        <row r="134">
          <cell r="B134">
            <v>293</v>
          </cell>
          <cell r="C134" t="str">
            <v>Vasos desechables de 3 onza</v>
          </cell>
          <cell r="D134" t="str">
            <v>PAQ</v>
          </cell>
        </row>
        <row r="135">
          <cell r="B135">
            <v>294</v>
          </cell>
          <cell r="C135" t="str">
            <v>Vasos desechables de 7 onza</v>
          </cell>
          <cell r="D135" t="str">
            <v>PAQ</v>
          </cell>
        </row>
        <row r="136">
          <cell r="B136">
            <v>295</v>
          </cell>
          <cell r="C136" t="str">
            <v>Vasos foam de 10 oz de 25/1</v>
          </cell>
          <cell r="D136" t="str">
            <v>PAQ</v>
          </cell>
        </row>
        <row r="137">
          <cell r="B137">
            <v>300</v>
          </cell>
          <cell r="C137" t="str">
            <v>Zafacón plast. 11 lts negro p/oficina</v>
          </cell>
          <cell r="D137" t="str">
            <v>UD</v>
          </cell>
        </row>
        <row r="138">
          <cell r="B138">
            <v>301</v>
          </cell>
          <cell r="C138" t="str">
            <v>Resaltador naranja</v>
          </cell>
          <cell r="D138" t="str">
            <v>UD</v>
          </cell>
        </row>
        <row r="139">
          <cell r="B139">
            <v>302</v>
          </cell>
          <cell r="C139" t="str">
            <v>Resaltador verde</v>
          </cell>
          <cell r="D139" t="str">
            <v>UD</v>
          </cell>
        </row>
        <row r="140">
          <cell r="B140">
            <v>303</v>
          </cell>
          <cell r="C140" t="str">
            <v xml:space="preserve">Borrador de pizarra </v>
          </cell>
          <cell r="D140" t="str">
            <v>UD</v>
          </cell>
        </row>
        <row r="141">
          <cell r="B141">
            <v>304</v>
          </cell>
          <cell r="C141" t="str">
            <v xml:space="preserve">Gel sanitizante antibacterial p/dispensador </v>
          </cell>
          <cell r="D141" t="str">
            <v>UD</v>
          </cell>
        </row>
        <row r="142">
          <cell r="B142">
            <v>305</v>
          </cell>
          <cell r="C142" t="str">
            <v xml:space="preserve">Gel sanitizante antebacterial </v>
          </cell>
          <cell r="D142" t="str">
            <v>GAL</v>
          </cell>
        </row>
        <row r="143">
          <cell r="B143">
            <v>306</v>
          </cell>
          <cell r="C143" t="str">
            <v>Gel sanitizante antebacterial 8oz</v>
          </cell>
          <cell r="D143" t="str">
            <v>UD</v>
          </cell>
        </row>
        <row r="144">
          <cell r="B144">
            <v>307</v>
          </cell>
          <cell r="C144" t="str">
            <v>Mascarillas KN95 paquete 5/1</v>
          </cell>
          <cell r="D144" t="str">
            <v>UD</v>
          </cell>
        </row>
        <row r="145">
          <cell r="B145">
            <v>308</v>
          </cell>
          <cell r="C145" t="str">
            <v>Antibacterial en spray de 500 ml Sabo</v>
          </cell>
          <cell r="D145" t="str">
            <v>UD</v>
          </cell>
        </row>
        <row r="146">
          <cell r="B146">
            <v>310</v>
          </cell>
          <cell r="C146" t="str">
            <v>Corrector liquido tipo lápiz 7ml</v>
          </cell>
          <cell r="D146" t="str">
            <v>UD</v>
          </cell>
        </row>
        <row r="147">
          <cell r="B147">
            <v>312</v>
          </cell>
          <cell r="C147" t="str">
            <v>Termomentros infrarojo modelo CK-T1503</v>
          </cell>
          <cell r="D147" t="str">
            <v>UD</v>
          </cell>
        </row>
        <row r="148">
          <cell r="B148">
            <v>313</v>
          </cell>
          <cell r="C148" t="str">
            <v xml:space="preserve">Bandeja de escritorio de dos niveles </v>
          </cell>
          <cell r="D148" t="str">
            <v>UD</v>
          </cell>
        </row>
        <row r="149">
          <cell r="B149">
            <v>314</v>
          </cell>
          <cell r="C149" t="str">
            <v>Insecticida Raid de 17.5 oz</v>
          </cell>
          <cell r="D149" t="str">
            <v>UD</v>
          </cell>
        </row>
        <row r="150">
          <cell r="B150">
            <v>315</v>
          </cell>
          <cell r="C150" t="str">
            <v>Bolígrafos negros (2)</v>
          </cell>
          <cell r="D150" t="str">
            <v>UD</v>
          </cell>
        </row>
        <row r="151">
          <cell r="B151">
            <v>316</v>
          </cell>
          <cell r="C151" t="str">
            <v>Lanilla blanca</v>
          </cell>
          <cell r="D151" t="str">
            <v>YDA</v>
          </cell>
        </row>
        <row r="152">
          <cell r="B152">
            <v>317</v>
          </cell>
          <cell r="C152" t="str">
            <v>Servilleta (2)</v>
          </cell>
          <cell r="D152" t="str">
            <v>PAQ</v>
          </cell>
        </row>
        <row r="153">
          <cell r="B153">
            <v>318</v>
          </cell>
          <cell r="C153" t="str">
            <v>Brillo gris (2)</v>
          </cell>
          <cell r="D153" t="str">
            <v>UD</v>
          </cell>
        </row>
        <row r="154">
          <cell r="B154">
            <v>319</v>
          </cell>
          <cell r="C154" t="str">
            <v>Bolígrafos azules (2)</v>
          </cell>
          <cell r="D154" t="str">
            <v>UD</v>
          </cell>
        </row>
        <row r="155">
          <cell r="B155">
            <v>320</v>
          </cell>
          <cell r="C155" t="str">
            <v xml:space="preserve">Folders 8 1/2 x 11 </v>
          </cell>
          <cell r="D155" t="str">
            <v>CAJA</v>
          </cell>
        </row>
        <row r="156">
          <cell r="B156">
            <v>321</v>
          </cell>
          <cell r="C156" t="str">
            <v>Banditas de gomas elásticas, 40 mm</v>
          </cell>
          <cell r="D156" t="str">
            <v>CAJA</v>
          </cell>
        </row>
        <row r="157">
          <cell r="B157">
            <v>322</v>
          </cell>
          <cell r="C157" t="str">
            <v xml:space="preserve">Libro record 500 pg </v>
          </cell>
          <cell r="D157" t="str">
            <v>UD</v>
          </cell>
        </row>
        <row r="158">
          <cell r="B158">
            <v>323</v>
          </cell>
          <cell r="C158" t="str">
            <v>Zafacones plast. con tapa 11lts</v>
          </cell>
          <cell r="D158" t="str">
            <v>UD</v>
          </cell>
        </row>
        <row r="159">
          <cell r="B159">
            <v>324</v>
          </cell>
          <cell r="C159" t="str">
            <v>Papel  bond 8 1/2 x 11 (2)</v>
          </cell>
          <cell r="D159" t="str">
            <v>RESMA</v>
          </cell>
        </row>
        <row r="160">
          <cell r="B160">
            <v>325</v>
          </cell>
          <cell r="C160" t="str">
            <v>Hojas protectoras transparentes p/archivar 100/1 (2)</v>
          </cell>
          <cell r="D160" t="str">
            <v>PAQ</v>
          </cell>
        </row>
        <row r="161">
          <cell r="B161">
            <v>326</v>
          </cell>
          <cell r="C161" t="str">
            <v>Carpetas pequeñas de 2" blancas 3/hoyo (2)</v>
          </cell>
          <cell r="D161" t="str">
            <v>UD</v>
          </cell>
        </row>
        <row r="162">
          <cell r="B162">
            <v>327</v>
          </cell>
          <cell r="C162" t="str">
            <v xml:space="preserve">Papel  bond 8 1/2 x 13 </v>
          </cell>
          <cell r="D162" t="str">
            <v>RESMA</v>
          </cell>
        </row>
        <row r="163">
          <cell r="B163">
            <v>328</v>
          </cell>
          <cell r="C163" t="str">
            <v xml:space="preserve">Dispensador cinta adhesiva 3/4 </v>
          </cell>
          <cell r="D163" t="str">
            <v>UD</v>
          </cell>
        </row>
        <row r="164">
          <cell r="B164">
            <v>329</v>
          </cell>
          <cell r="C164" t="str">
            <v>Folders 8 1/2 x 14 (1)</v>
          </cell>
          <cell r="D164" t="str">
            <v>CAJA</v>
          </cell>
        </row>
        <row r="165">
          <cell r="B165">
            <v>330</v>
          </cell>
          <cell r="C165" t="str">
            <v xml:space="preserve">Ambientador Elect Misty Assortd 6.20oz p/dispensador </v>
          </cell>
          <cell r="D165" t="str">
            <v>UD</v>
          </cell>
        </row>
        <row r="166">
          <cell r="B166">
            <v>331</v>
          </cell>
          <cell r="C166" t="str">
            <v>Jabón en espuma (1) 6/1</v>
          </cell>
          <cell r="D166" t="str">
            <v>UD</v>
          </cell>
        </row>
        <row r="167">
          <cell r="B167">
            <v>332</v>
          </cell>
          <cell r="C167" t="str">
            <v xml:space="preserve">Zafacón plat. de 4 galones con tapa y vaiven </v>
          </cell>
          <cell r="D167" t="str">
            <v>UD</v>
          </cell>
        </row>
        <row r="168">
          <cell r="B168">
            <v>333</v>
          </cell>
          <cell r="C168" t="str">
            <v xml:space="preserve">Zafacón plat. de 25 lts con tapa y vaiven </v>
          </cell>
          <cell r="D168" t="str">
            <v>UD</v>
          </cell>
        </row>
        <row r="169">
          <cell r="B169">
            <v>334</v>
          </cell>
          <cell r="C169" t="str">
            <v xml:space="preserve">Papel de baño higienico p/dispensador (12/1) </v>
          </cell>
          <cell r="D169" t="str">
            <v>FARDO</v>
          </cell>
        </row>
        <row r="170">
          <cell r="B170">
            <v>335</v>
          </cell>
          <cell r="C170" t="str">
            <v>Papel de baño jumbo p/dispensador mano (6/1) (2)</v>
          </cell>
          <cell r="D170" t="str">
            <v>FARDO</v>
          </cell>
        </row>
        <row r="171">
          <cell r="B171">
            <v>336</v>
          </cell>
          <cell r="C171" t="str">
            <v>Rollo de cintas para sumadora 57 mm (2)</v>
          </cell>
          <cell r="D171" t="str">
            <v>UD</v>
          </cell>
        </row>
        <row r="172">
          <cell r="B172">
            <v>337</v>
          </cell>
          <cell r="C172" t="str">
            <v>Post-it 75x75mm</v>
          </cell>
          <cell r="D172" t="str">
            <v>UD</v>
          </cell>
        </row>
        <row r="173">
          <cell r="B173">
            <v>338</v>
          </cell>
          <cell r="C173" t="str">
            <v xml:space="preserve">Bandeja de escritorio de tres niveles </v>
          </cell>
          <cell r="D173" t="str">
            <v>UD</v>
          </cell>
        </row>
        <row r="174">
          <cell r="B174">
            <v>339</v>
          </cell>
          <cell r="C174" t="str">
            <v>Bandeja de escritorio de dos niveles (2)</v>
          </cell>
          <cell r="D174" t="str">
            <v>UD</v>
          </cell>
        </row>
        <row r="175">
          <cell r="B175">
            <v>340</v>
          </cell>
          <cell r="C175" t="str">
            <v>Cera para contar Pelikan</v>
          </cell>
          <cell r="D175" t="str">
            <v>UD</v>
          </cell>
        </row>
        <row r="176">
          <cell r="B176">
            <v>341</v>
          </cell>
          <cell r="C176" t="str">
            <v>Notas autoadhesivas post-it 102x152mm 6 bloques</v>
          </cell>
          <cell r="D176" t="str">
            <v>PAQ</v>
          </cell>
        </row>
        <row r="177">
          <cell r="B177">
            <v>342</v>
          </cell>
          <cell r="C177" t="str">
            <v xml:space="preserve">Tijeras p/oficina estándar </v>
          </cell>
          <cell r="D177" t="str">
            <v>UD</v>
          </cell>
        </row>
        <row r="178">
          <cell r="B178">
            <v>343</v>
          </cell>
          <cell r="C178" t="str">
            <v>Lápices de carbón Flamingo no. HB2</v>
          </cell>
          <cell r="D178" t="str">
            <v>UD</v>
          </cell>
        </row>
        <row r="179">
          <cell r="B179">
            <v>344</v>
          </cell>
          <cell r="C179" t="str">
            <v xml:space="preserve">Folders 8 1/2 x 11 Ofinota Primiun  </v>
          </cell>
          <cell r="D179" t="str">
            <v>CAJA</v>
          </cell>
        </row>
        <row r="180">
          <cell r="B180">
            <v>345</v>
          </cell>
          <cell r="C180" t="str">
            <v xml:space="preserve">Sacagrapas estándar </v>
          </cell>
          <cell r="D180" t="str">
            <v>UD</v>
          </cell>
        </row>
        <row r="181">
          <cell r="B181">
            <v>346</v>
          </cell>
          <cell r="C181" t="str">
            <v xml:space="preserve">Bóligrafos azules Roubd Stic Amigo </v>
          </cell>
          <cell r="D181" t="str">
            <v>UD</v>
          </cell>
        </row>
        <row r="182">
          <cell r="B182">
            <v>347</v>
          </cell>
          <cell r="C182" t="str">
            <v>Bateria AA Duracell</v>
          </cell>
          <cell r="D182" t="str">
            <v>PAR</v>
          </cell>
        </row>
        <row r="183">
          <cell r="B183">
            <v>348</v>
          </cell>
          <cell r="C183" t="str">
            <v>Bateria AAA Duracell</v>
          </cell>
          <cell r="D183" t="str">
            <v>PAR</v>
          </cell>
        </row>
        <row r="184">
          <cell r="B184">
            <v>349</v>
          </cell>
          <cell r="C184" t="str">
            <v xml:space="preserve">Tabla c/ganchos 8 1/2 x 11 plasticas transparentes </v>
          </cell>
          <cell r="D184" t="str">
            <v>UD</v>
          </cell>
        </row>
        <row r="185">
          <cell r="B185">
            <v>350</v>
          </cell>
          <cell r="C185" t="str">
            <v>Velones aromáticos</v>
          </cell>
          <cell r="D185" t="str">
            <v>UD</v>
          </cell>
        </row>
        <row r="186">
          <cell r="B186">
            <v>351</v>
          </cell>
          <cell r="C186" t="str">
            <v>Limpiador en espuma para muebles y computadoras West 19 oz</v>
          </cell>
          <cell r="D186" t="str">
            <v>UD</v>
          </cell>
        </row>
        <row r="187">
          <cell r="B187">
            <v>352</v>
          </cell>
          <cell r="C187" t="str">
            <v xml:space="preserve">Toallas de cocina microfibras </v>
          </cell>
          <cell r="D187" t="str">
            <v>UD</v>
          </cell>
        </row>
        <row r="188">
          <cell r="B188">
            <v>353</v>
          </cell>
          <cell r="C188" t="str">
            <v xml:space="preserve">Mezcla para té frio </v>
          </cell>
          <cell r="D188" t="str">
            <v>UD</v>
          </cell>
        </row>
        <row r="189">
          <cell r="B189">
            <v>354</v>
          </cell>
          <cell r="C189" t="str">
            <v>Café Santo Domingo 1 lb</v>
          </cell>
          <cell r="D189" t="str">
            <v>UD</v>
          </cell>
        </row>
        <row r="190">
          <cell r="B190">
            <v>355</v>
          </cell>
          <cell r="C190" t="str">
            <v>Fósforos 10/1</v>
          </cell>
          <cell r="D190" t="str">
            <v>PAQ</v>
          </cell>
        </row>
        <row r="191">
          <cell r="B191">
            <v>356</v>
          </cell>
          <cell r="C191" t="str">
            <v xml:space="preserve">Rollo de papel toalla para cocina bingo </v>
          </cell>
          <cell r="D191" t="str">
            <v>UD</v>
          </cell>
        </row>
        <row r="192">
          <cell r="B192">
            <v>357</v>
          </cell>
          <cell r="C192" t="str">
            <v>Cepillo de mango plástico para pared</v>
          </cell>
          <cell r="D192" t="str">
            <v>UD</v>
          </cell>
        </row>
        <row r="193">
          <cell r="B193">
            <v>358</v>
          </cell>
          <cell r="C193" t="str">
            <v>Guantes plásticos negro</v>
          </cell>
          <cell r="D193" t="str">
            <v>PAR</v>
          </cell>
        </row>
        <row r="194">
          <cell r="B194">
            <v>359</v>
          </cell>
          <cell r="C194" t="str">
            <v>Fundas 18x22 p/basura 100/1</v>
          </cell>
          <cell r="D194" t="str">
            <v>PAQ</v>
          </cell>
        </row>
        <row r="195">
          <cell r="B195">
            <v>360</v>
          </cell>
          <cell r="C195" t="str">
            <v>Atomizador 16 oz</v>
          </cell>
          <cell r="D195" t="str">
            <v>UD</v>
          </cell>
        </row>
        <row r="196">
          <cell r="B196">
            <v>361</v>
          </cell>
          <cell r="C196" t="str">
            <v xml:space="preserve">Escobilla para limpiar inodoro linda </v>
          </cell>
          <cell r="D196" t="str">
            <v>UD</v>
          </cell>
        </row>
        <row r="197">
          <cell r="B197">
            <v>362</v>
          </cell>
          <cell r="C197" t="str">
            <v>Platos desechables no. 6 termoenvases 25/1</v>
          </cell>
          <cell r="D197" t="str">
            <v>PAQ</v>
          </cell>
        </row>
        <row r="198">
          <cell r="B198">
            <v>363</v>
          </cell>
          <cell r="C198" t="str">
            <v>Cucharas desechables 25/1</v>
          </cell>
          <cell r="D198" t="str">
            <v>PAQ</v>
          </cell>
        </row>
        <row r="199">
          <cell r="B199">
            <v>364</v>
          </cell>
          <cell r="C199" t="str">
            <v>Tenedores desechables 25/1</v>
          </cell>
          <cell r="D199" t="str">
            <v>PAQ</v>
          </cell>
        </row>
        <row r="200">
          <cell r="B200">
            <v>365</v>
          </cell>
          <cell r="C200" t="str">
            <v>Jabón antibacterial en espuma 6/1000 ml TORK</v>
          </cell>
          <cell r="D200" t="str">
            <v>UD</v>
          </cell>
        </row>
        <row r="201">
          <cell r="B201">
            <v>366</v>
          </cell>
          <cell r="C201" t="str">
            <v>Azúcar (2)</v>
          </cell>
          <cell r="D201" t="str">
            <v>PAQ</v>
          </cell>
        </row>
        <row r="202">
          <cell r="B202">
            <v>367</v>
          </cell>
          <cell r="C202" t="str">
            <v>Chocolate (10/1)</v>
          </cell>
          <cell r="D202" t="str">
            <v>CAJA</v>
          </cell>
        </row>
        <row r="203">
          <cell r="B203">
            <v>368</v>
          </cell>
          <cell r="C203" t="str">
            <v>Papel Toalla Blanco Mano para dispensador 6/1</v>
          </cell>
          <cell r="D203" t="str">
            <v>FARDO</v>
          </cell>
        </row>
        <row r="204">
          <cell r="B204">
            <v>369</v>
          </cell>
          <cell r="C204" t="str">
            <v>Detergente en polvo, envasado en sacos de 30 lbs</v>
          </cell>
          <cell r="D204" t="str">
            <v>SACO</v>
          </cell>
        </row>
        <row r="205">
          <cell r="B205">
            <v>370</v>
          </cell>
          <cell r="C205" t="str">
            <v>Fundas p/basura grandes p/tanq (100/1)</v>
          </cell>
          <cell r="D205" t="str">
            <v>PAQ</v>
          </cell>
        </row>
        <row r="206">
          <cell r="B206">
            <v>371</v>
          </cell>
          <cell r="C206" t="str">
            <v>Insecticida ORION 400 ML</v>
          </cell>
          <cell r="D206" t="str">
            <v>UD</v>
          </cell>
        </row>
        <row r="207">
          <cell r="B207">
            <v>372</v>
          </cell>
          <cell r="C207" t="str">
            <v>Detergente en polvo, envasado en sacos de 30 lbs CIELO AZUL</v>
          </cell>
          <cell r="D207" t="str">
            <v>SACO</v>
          </cell>
        </row>
        <row r="208">
          <cell r="B208">
            <v>373</v>
          </cell>
          <cell r="C208" t="str">
            <v>Fundas Plasticas Negras 36x54 para Tanque (100/1)</v>
          </cell>
          <cell r="D208" t="str">
            <v>PAQ</v>
          </cell>
        </row>
        <row r="209">
          <cell r="B209">
            <v>374</v>
          </cell>
          <cell r="C209" t="str">
            <v>Dispensador Papel De Baño JUMBO</v>
          </cell>
          <cell r="D209" t="str">
            <v>UD</v>
          </cell>
        </row>
        <row r="210">
          <cell r="B210">
            <v>375</v>
          </cell>
          <cell r="C210" t="str">
            <v>Desindectante Antibacterial en Spray LYSOL 19 oz.</v>
          </cell>
          <cell r="D210" t="str">
            <v>UD</v>
          </cell>
        </row>
        <row r="211">
          <cell r="B211">
            <v>376</v>
          </cell>
          <cell r="C211" t="str">
            <v>Toallas para cocina de microfibra</v>
          </cell>
          <cell r="D211" t="str">
            <v>UD</v>
          </cell>
        </row>
        <row r="212">
          <cell r="B212">
            <v>377</v>
          </cell>
          <cell r="C212" t="str">
            <v>Jabón antibacterial en espuma 6/1000 ml TORK</v>
          </cell>
          <cell r="D212" t="str">
            <v>UD</v>
          </cell>
        </row>
        <row r="213">
          <cell r="B213">
            <v>378</v>
          </cell>
          <cell r="C213" t="str">
            <v>Cucharas desechables 25/1</v>
          </cell>
          <cell r="D213" t="str">
            <v>PAQ</v>
          </cell>
        </row>
        <row r="214">
          <cell r="B214">
            <v>379</v>
          </cell>
          <cell r="C214" t="str">
            <v>Tenedores desechables 25/1</v>
          </cell>
          <cell r="D214" t="str">
            <v>PAQ</v>
          </cell>
        </row>
        <row r="215">
          <cell r="B215">
            <v>380</v>
          </cell>
          <cell r="C215" t="str">
            <v>Guantes plásticos negro</v>
          </cell>
          <cell r="D215" t="str">
            <v>PAR</v>
          </cell>
        </row>
        <row r="216">
          <cell r="B216">
            <v>381</v>
          </cell>
          <cell r="C216" t="str">
            <v>Fundas 18x22 p/basura 100/1</v>
          </cell>
          <cell r="D216" t="str">
            <v>PAQ</v>
          </cell>
        </row>
        <row r="217">
          <cell r="B217">
            <v>382</v>
          </cell>
          <cell r="C217" t="str">
            <v xml:space="preserve">Desinfectante domésticos aromatizados </v>
          </cell>
          <cell r="D217" t="str">
            <v>UD</v>
          </cell>
        </row>
        <row r="218">
          <cell r="B218">
            <v>383</v>
          </cell>
          <cell r="C218" t="str">
            <v>Papel  bond 8 1/2 x 11 (3)</v>
          </cell>
          <cell r="D218" t="str">
            <v>RESMA</v>
          </cell>
        </row>
        <row r="219">
          <cell r="B219">
            <v>384</v>
          </cell>
          <cell r="C219" t="str">
            <v>Libro record 500 pg (2)</v>
          </cell>
          <cell r="D219" t="str">
            <v>UD</v>
          </cell>
        </row>
        <row r="220">
          <cell r="B220">
            <v>385</v>
          </cell>
          <cell r="C220" t="str">
            <v>Post-it 75x75mm (2)</v>
          </cell>
          <cell r="D220" t="str">
            <v>UD</v>
          </cell>
        </row>
        <row r="221">
          <cell r="B221">
            <v>386</v>
          </cell>
          <cell r="C221" t="str">
            <v>Sobre tipo carta blancas 500/1 (2)</v>
          </cell>
          <cell r="D221" t="str">
            <v>CAJA</v>
          </cell>
        </row>
        <row r="222">
          <cell r="B222">
            <v>387</v>
          </cell>
          <cell r="C222" t="str">
            <v>Bolígrafos azules Faber-Castell</v>
          </cell>
          <cell r="D222" t="str">
            <v>UD</v>
          </cell>
        </row>
        <row r="223">
          <cell r="B223">
            <v>388</v>
          </cell>
          <cell r="C223" t="str">
            <v>Carpetas medianas de 3" blanca 3/hoyo (2)</v>
          </cell>
          <cell r="D223" t="str">
            <v>UD</v>
          </cell>
        </row>
        <row r="224">
          <cell r="B224">
            <v>389</v>
          </cell>
          <cell r="C224" t="str">
            <v>Carpetas pequeñas de 2" blancas 3/hoyo (3)</v>
          </cell>
          <cell r="D224" t="str">
            <v>UD</v>
          </cell>
        </row>
        <row r="225">
          <cell r="B225">
            <v>390</v>
          </cell>
          <cell r="C225" t="str">
            <v>Folders 8 1/2 x 11 Ofinota Primiun  (2)</v>
          </cell>
          <cell r="D225" t="str">
            <v>CAJA</v>
          </cell>
        </row>
        <row r="226">
          <cell r="B226">
            <v>391</v>
          </cell>
          <cell r="C226" t="str">
            <v>Banditas de gomas elásticas, 40 mm (2)</v>
          </cell>
          <cell r="D226" t="str">
            <v>CAJA</v>
          </cell>
        </row>
        <row r="227">
          <cell r="B227">
            <v>392</v>
          </cell>
          <cell r="C227" t="str">
            <v>Ganchos p/folders macho y hembra 7 cm (metal)</v>
          </cell>
          <cell r="D227" t="str">
            <v>CAJA</v>
          </cell>
        </row>
        <row r="228">
          <cell r="B228">
            <v>393</v>
          </cell>
          <cell r="C228" t="str">
            <v>Corrector liquido con Esponja Aplicadora</v>
          </cell>
          <cell r="D228" t="str">
            <v>UD</v>
          </cell>
        </row>
        <row r="229">
          <cell r="B229">
            <v>394</v>
          </cell>
          <cell r="C229" t="str">
            <v>Folders satinado con bolsillo (25/1) (2)</v>
          </cell>
          <cell r="D229" t="str">
            <v>CAJA</v>
          </cell>
        </row>
        <row r="230">
          <cell r="B230">
            <v>395</v>
          </cell>
          <cell r="C230" t="str">
            <v>Cajas de cartón para archivar (2)</v>
          </cell>
          <cell r="D230" t="str">
            <v>CAJA</v>
          </cell>
        </row>
        <row r="231">
          <cell r="B231">
            <v>396</v>
          </cell>
          <cell r="C231" t="str">
            <v>Libreta rayada 8 1/2 x 11 (2)</v>
          </cell>
          <cell r="D231" t="str">
            <v>UD</v>
          </cell>
        </row>
        <row r="232">
          <cell r="B232">
            <v>397</v>
          </cell>
          <cell r="C232" t="str">
            <v>Rollo de cintas para sumadora CT</v>
          </cell>
          <cell r="D232" t="str">
            <v>UD</v>
          </cell>
        </row>
        <row r="233">
          <cell r="B233">
            <v>398</v>
          </cell>
          <cell r="C233" t="str">
            <v>Corrector liquido Tipo Pluma 7ml</v>
          </cell>
          <cell r="D233" t="str">
            <v>UD</v>
          </cell>
        </row>
        <row r="234">
          <cell r="B234">
            <v>399</v>
          </cell>
          <cell r="C234" t="str">
            <v>Te Instantaneo Lipton</v>
          </cell>
          <cell r="D234" t="str">
            <v>UD</v>
          </cell>
        </row>
        <row r="235">
          <cell r="B235"/>
          <cell r="C235"/>
          <cell r="D235"/>
        </row>
        <row r="236">
          <cell r="B236"/>
          <cell r="C236"/>
          <cell r="D236"/>
        </row>
        <row r="237">
          <cell r="B237"/>
          <cell r="C237"/>
          <cell r="D237"/>
        </row>
        <row r="238">
          <cell r="B238"/>
          <cell r="C238"/>
          <cell r="D238"/>
        </row>
        <row r="239">
          <cell r="B239"/>
          <cell r="C239"/>
          <cell r="D239"/>
        </row>
        <row r="240">
          <cell r="B240"/>
          <cell r="C240"/>
          <cell r="D240"/>
        </row>
        <row r="241">
          <cell r="B241"/>
          <cell r="C241"/>
          <cell r="D241"/>
        </row>
        <row r="242">
          <cell r="B242"/>
          <cell r="C242"/>
          <cell r="D242"/>
        </row>
        <row r="243">
          <cell r="B243"/>
          <cell r="C243"/>
          <cell r="D243"/>
        </row>
        <row r="244">
          <cell r="B244"/>
          <cell r="C244"/>
          <cell r="D244"/>
        </row>
        <row r="245">
          <cell r="B245"/>
          <cell r="C245"/>
          <cell r="D245"/>
        </row>
        <row r="246">
          <cell r="B246"/>
          <cell r="C246"/>
          <cell r="D246"/>
        </row>
        <row r="247">
          <cell r="B247"/>
          <cell r="C247"/>
          <cell r="D247"/>
        </row>
        <row r="248">
          <cell r="B248"/>
          <cell r="C248"/>
          <cell r="D248"/>
        </row>
        <row r="249">
          <cell r="B249"/>
          <cell r="C249"/>
          <cell r="D249"/>
        </row>
        <row r="250">
          <cell r="B250"/>
          <cell r="C250"/>
          <cell r="D250"/>
        </row>
        <row r="251">
          <cell r="B251"/>
          <cell r="C251"/>
          <cell r="D251"/>
        </row>
        <row r="252">
          <cell r="B252"/>
          <cell r="C252"/>
          <cell r="D252"/>
        </row>
        <row r="253">
          <cell r="B253"/>
          <cell r="C253"/>
          <cell r="D253"/>
        </row>
        <row r="254">
          <cell r="B254"/>
          <cell r="C254"/>
          <cell r="D254"/>
        </row>
        <row r="255">
          <cell r="B255"/>
          <cell r="C255"/>
          <cell r="D255"/>
        </row>
        <row r="256">
          <cell r="B256"/>
          <cell r="C256"/>
          <cell r="D256"/>
        </row>
        <row r="257">
          <cell r="B257"/>
          <cell r="C257"/>
          <cell r="D257"/>
        </row>
        <row r="258">
          <cell r="B258"/>
          <cell r="C258"/>
          <cell r="D258"/>
        </row>
        <row r="259">
          <cell r="B259"/>
          <cell r="C259"/>
          <cell r="D259"/>
        </row>
        <row r="260">
          <cell r="B260"/>
          <cell r="C260"/>
          <cell r="D260"/>
        </row>
        <row r="261">
          <cell r="B261"/>
          <cell r="C261"/>
          <cell r="D261"/>
        </row>
        <row r="262">
          <cell r="B262"/>
          <cell r="C262"/>
          <cell r="D262"/>
        </row>
        <row r="263">
          <cell r="B263"/>
          <cell r="C263"/>
          <cell r="D263"/>
        </row>
        <row r="264">
          <cell r="B264"/>
          <cell r="C264"/>
          <cell r="D264"/>
        </row>
        <row r="265">
          <cell r="B265"/>
          <cell r="C265"/>
          <cell r="D265"/>
        </row>
        <row r="266">
          <cell r="B266"/>
          <cell r="C266"/>
          <cell r="D266"/>
        </row>
        <row r="267">
          <cell r="B267"/>
          <cell r="C267"/>
          <cell r="D267"/>
        </row>
        <row r="268">
          <cell r="B268"/>
          <cell r="C268"/>
          <cell r="D268"/>
        </row>
        <row r="269">
          <cell r="B269"/>
          <cell r="C269"/>
          <cell r="D269"/>
        </row>
        <row r="270">
          <cell r="B270"/>
          <cell r="C270"/>
          <cell r="D270"/>
        </row>
        <row r="271">
          <cell r="B271"/>
          <cell r="C271"/>
          <cell r="D271"/>
        </row>
        <row r="272">
          <cell r="B272"/>
          <cell r="C272"/>
          <cell r="D272"/>
        </row>
        <row r="273">
          <cell r="B273"/>
          <cell r="C273"/>
          <cell r="D273"/>
        </row>
        <row r="274">
          <cell r="B274"/>
          <cell r="C274"/>
          <cell r="D274"/>
        </row>
        <row r="275">
          <cell r="B275"/>
          <cell r="C275"/>
          <cell r="D275"/>
        </row>
        <row r="276">
          <cell r="B276"/>
          <cell r="C276"/>
          <cell r="D276"/>
        </row>
        <row r="277">
          <cell r="B277"/>
          <cell r="C277"/>
          <cell r="D277"/>
        </row>
        <row r="278">
          <cell r="B278"/>
          <cell r="C278"/>
          <cell r="D278"/>
        </row>
        <row r="279">
          <cell r="B279"/>
          <cell r="C279"/>
          <cell r="D279"/>
        </row>
        <row r="280">
          <cell r="B280"/>
          <cell r="C280"/>
          <cell r="D280"/>
        </row>
        <row r="281">
          <cell r="B281"/>
          <cell r="C281"/>
          <cell r="D281"/>
        </row>
        <row r="282">
          <cell r="B282"/>
          <cell r="C282"/>
          <cell r="D282"/>
        </row>
        <row r="283">
          <cell r="B283"/>
          <cell r="C283"/>
          <cell r="D283"/>
        </row>
        <row r="284">
          <cell r="B284"/>
          <cell r="C284"/>
          <cell r="D284"/>
        </row>
        <row r="285">
          <cell r="B285"/>
          <cell r="C285"/>
          <cell r="D285"/>
        </row>
        <row r="286">
          <cell r="B286"/>
          <cell r="C286"/>
          <cell r="D286"/>
        </row>
        <row r="287">
          <cell r="B287"/>
          <cell r="C287"/>
          <cell r="D287"/>
        </row>
        <row r="288">
          <cell r="B288"/>
          <cell r="C288"/>
          <cell r="D288"/>
        </row>
        <row r="289">
          <cell r="B289"/>
          <cell r="C289"/>
          <cell r="D289"/>
        </row>
        <row r="290">
          <cell r="B290"/>
          <cell r="C290"/>
          <cell r="D290"/>
        </row>
        <row r="291">
          <cell r="B291"/>
          <cell r="C291"/>
          <cell r="D291"/>
        </row>
        <row r="292">
          <cell r="B292"/>
          <cell r="C292"/>
          <cell r="D292"/>
        </row>
        <row r="293">
          <cell r="B293"/>
          <cell r="C293"/>
          <cell r="D293"/>
        </row>
        <row r="294">
          <cell r="B294"/>
          <cell r="C294"/>
          <cell r="D294"/>
        </row>
        <row r="295">
          <cell r="B295"/>
          <cell r="C295"/>
          <cell r="D295"/>
        </row>
        <row r="296">
          <cell r="B296"/>
          <cell r="C296"/>
          <cell r="D296"/>
        </row>
        <row r="297">
          <cell r="B297"/>
          <cell r="C297"/>
          <cell r="D297"/>
        </row>
        <row r="298">
          <cell r="B298"/>
          <cell r="C298"/>
          <cell r="D298"/>
        </row>
        <row r="299">
          <cell r="B299"/>
          <cell r="C299"/>
          <cell r="D299"/>
        </row>
        <row r="300">
          <cell r="B300"/>
          <cell r="C300"/>
          <cell r="D300"/>
        </row>
        <row r="301">
          <cell r="B301"/>
          <cell r="C301"/>
          <cell r="D301"/>
        </row>
        <row r="302">
          <cell r="B302"/>
          <cell r="C302"/>
          <cell r="D302"/>
        </row>
        <row r="303">
          <cell r="B303"/>
          <cell r="C303"/>
          <cell r="D303"/>
        </row>
        <row r="304">
          <cell r="B304"/>
          <cell r="C304"/>
          <cell r="D304"/>
        </row>
        <row r="305">
          <cell r="B305"/>
          <cell r="C305"/>
          <cell r="D305"/>
        </row>
        <row r="306">
          <cell r="B306"/>
          <cell r="C306"/>
          <cell r="D306"/>
        </row>
        <row r="307">
          <cell r="B307"/>
          <cell r="C307"/>
          <cell r="D307"/>
        </row>
        <row r="308">
          <cell r="B308"/>
          <cell r="C308"/>
          <cell r="D308"/>
        </row>
        <row r="309">
          <cell r="B309"/>
          <cell r="C309"/>
          <cell r="D309"/>
        </row>
        <row r="310">
          <cell r="B310"/>
          <cell r="C310"/>
          <cell r="D310"/>
        </row>
        <row r="311">
          <cell r="B311"/>
          <cell r="C311"/>
          <cell r="D311"/>
        </row>
        <row r="312">
          <cell r="B312"/>
          <cell r="C312"/>
          <cell r="D312"/>
        </row>
        <row r="313">
          <cell r="B313"/>
          <cell r="C313"/>
          <cell r="D313"/>
        </row>
        <row r="314">
          <cell r="B314"/>
          <cell r="C314"/>
          <cell r="D314"/>
        </row>
      </sheetData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A4:I191" totalsRowCount="1" headerRowDxfId="24" dataDxfId="22" totalsRowDxfId="20" headerRowBorderDxfId="23" tableBorderDxfId="21">
  <autoFilter ref="A4:I190" xr:uid="{00000000-0009-0000-0100-000001000000}"/>
  <sortState xmlns:xlrd2="http://schemas.microsoft.com/office/spreadsheetml/2017/richdata2" ref="A5:I37">
    <sortCondition ref="C4:C37"/>
  </sortState>
  <tableColumns count="9">
    <tableColumn id="5" xr3:uid="{00000000-0010-0000-0000-000005000000}" name="Código Cuenta Presupuesto_x000a_" dataDxfId="19" totalsRowDxfId="18"/>
    <tableColumn id="1" xr3:uid="{00000000-0010-0000-0000-000001000000}" name="Código Institucional" dataDxfId="17" totalsRowDxfId="16"/>
    <tableColumn id="2" xr3:uid="{00000000-0010-0000-0000-000002000000}" name="Articulos " dataDxfId="15" totalsRowDxfId="14"/>
    <tableColumn id="3" xr3:uid="{00000000-0010-0000-0000-000003000000}" name="Unidad" dataDxfId="13" totalsRowDxfId="12"/>
    <tableColumn id="6" xr3:uid="{00000000-0010-0000-0000-000006000000}" name="Existencia" dataDxfId="11" totalsRowDxfId="10"/>
    <tableColumn id="16" xr3:uid="{00000000-0010-0000-0000-000010000000}" name="Periódo de adquisición" dataDxfId="9" totalsRowDxfId="8"/>
    <tableColumn id="4" xr3:uid="{00000000-0010-0000-0000-000004000000}" name="Periódo de Registro" dataDxfId="7" totalsRowDxfId="6"/>
    <tableColumn id="12" xr3:uid="{00000000-0010-0000-0000-00000C000000}" name="Precio Unitario" dataDxfId="5" totalsRowDxfId="4" dataCellStyle="Moneda" totalsRowCellStyle="Moneda"/>
    <tableColumn id="14" xr3:uid="{00000000-0010-0000-0000-00000E000000}" name="Valor " totalsRowFunction="sum" dataDxfId="3" totalsRowDxfId="2" dataCellStyle="Moneda" totalsRowCellStyle="Moneda">
      <calculatedColumnFormula>E5*$H5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0"/>
  <sheetViews>
    <sheetView showGridLines="0" tabSelected="1" topLeftCell="A172" zoomScale="70" zoomScaleNormal="70" workbookViewId="0">
      <selection activeCell="B197" sqref="B197"/>
    </sheetView>
  </sheetViews>
  <sheetFormatPr baseColWidth="10" defaultColWidth="14.85546875" defaultRowHeight="15" x14ac:dyDescent="0.25"/>
  <cols>
    <col min="1" max="1" width="28.7109375" style="2" customWidth="1"/>
    <col min="2" max="2" width="28" style="2" customWidth="1"/>
    <col min="3" max="3" width="69.28515625" style="2" bestFit="1" customWidth="1"/>
    <col min="4" max="4" width="11.85546875" style="2" bestFit="1" customWidth="1"/>
    <col min="5" max="5" width="17.28515625" style="2" customWidth="1"/>
    <col min="6" max="6" width="25.140625" style="2" customWidth="1"/>
    <col min="7" max="7" width="23.5703125" style="7" bestFit="1" customWidth="1"/>
    <col min="8" max="8" width="19.5703125" style="6" bestFit="1" customWidth="1"/>
    <col min="9" max="9" width="22.28515625" style="8" customWidth="1"/>
    <col min="10" max="10" width="17.5703125" customWidth="1"/>
  </cols>
  <sheetData>
    <row r="1" spans="1:9" s="1" customFormat="1" ht="27" x14ac:dyDescent="0.35">
      <c r="A1" s="93" t="s">
        <v>3</v>
      </c>
      <c r="B1" s="93"/>
      <c r="C1" s="93"/>
      <c r="D1" s="93"/>
      <c r="E1" s="93"/>
      <c r="F1" s="93"/>
      <c r="G1" s="93"/>
      <c r="H1" s="93"/>
      <c r="I1" s="93"/>
    </row>
    <row r="2" spans="1:9" s="1" customFormat="1" ht="22.5" x14ac:dyDescent="0.3">
      <c r="A2" s="94" t="s">
        <v>4</v>
      </c>
      <c r="B2" s="94"/>
      <c r="C2" s="94"/>
      <c r="D2" s="94"/>
      <c r="E2" s="94"/>
      <c r="F2" s="94"/>
      <c r="G2" s="94"/>
      <c r="H2" s="94"/>
      <c r="I2" s="94"/>
    </row>
    <row r="3" spans="1:9" s="1" customFormat="1" ht="18" x14ac:dyDescent="0.25">
      <c r="A3" s="95" t="s">
        <v>294</v>
      </c>
      <c r="B3" s="95"/>
      <c r="C3" s="95"/>
      <c r="D3" s="95"/>
      <c r="E3" s="95"/>
      <c r="F3" s="95"/>
      <c r="G3" s="95"/>
      <c r="H3" s="95"/>
      <c r="I3" s="95"/>
    </row>
    <row r="4" spans="1:9" s="3" customFormat="1" ht="66.75" customHeight="1" x14ac:dyDescent="0.25">
      <c r="A4" s="4" t="s">
        <v>9</v>
      </c>
      <c r="B4" s="4" t="s">
        <v>5</v>
      </c>
      <c r="C4" s="4" t="s">
        <v>0</v>
      </c>
      <c r="D4" s="4" t="s">
        <v>1</v>
      </c>
      <c r="E4" s="4" t="s">
        <v>2</v>
      </c>
      <c r="F4" s="4" t="s">
        <v>7</v>
      </c>
      <c r="G4" s="4" t="s">
        <v>8</v>
      </c>
      <c r="H4" s="9" t="s">
        <v>10</v>
      </c>
      <c r="I4" s="9" t="s">
        <v>6</v>
      </c>
    </row>
    <row r="5" spans="1:9" ht="15.75" x14ac:dyDescent="0.25">
      <c r="A5" s="51" t="s">
        <v>34</v>
      </c>
      <c r="B5" s="5">
        <v>100</v>
      </c>
      <c r="C5" s="16" t="s">
        <v>68</v>
      </c>
      <c r="D5" s="53" t="s">
        <v>69</v>
      </c>
      <c r="E5" s="20">
        <v>10</v>
      </c>
      <c r="F5" s="59">
        <v>43588</v>
      </c>
      <c r="G5" s="59">
        <v>43588</v>
      </c>
      <c r="H5" s="60">
        <v>110</v>
      </c>
      <c r="I5" s="61">
        <f t="shared" ref="I5:I56" si="0">E5*$H5</f>
        <v>1100</v>
      </c>
    </row>
    <row r="6" spans="1:9" ht="15.75" x14ac:dyDescent="0.25">
      <c r="A6" s="51" t="s">
        <v>29</v>
      </c>
      <c r="B6" s="5">
        <v>103</v>
      </c>
      <c r="C6" s="16" t="s">
        <v>71</v>
      </c>
      <c r="D6" s="53" t="s">
        <v>69</v>
      </c>
      <c r="E6" s="20">
        <v>11</v>
      </c>
      <c r="F6" s="59">
        <v>43255</v>
      </c>
      <c r="G6" s="59">
        <v>43255</v>
      </c>
      <c r="H6" s="60">
        <v>21</v>
      </c>
      <c r="I6" s="61">
        <f t="shared" si="0"/>
        <v>231</v>
      </c>
    </row>
    <row r="7" spans="1:9" ht="15.75" x14ac:dyDescent="0.25">
      <c r="A7" s="51" t="s">
        <v>26</v>
      </c>
      <c r="B7" s="5">
        <v>105</v>
      </c>
      <c r="C7" s="16" t="s">
        <v>55</v>
      </c>
      <c r="D7" s="53" t="s">
        <v>69</v>
      </c>
      <c r="E7" s="20">
        <v>21</v>
      </c>
      <c r="F7" s="59">
        <v>44384</v>
      </c>
      <c r="G7" s="59">
        <v>44384</v>
      </c>
      <c r="H7" s="60">
        <v>230.1</v>
      </c>
      <c r="I7" s="61">
        <f t="shared" si="0"/>
        <v>4832.0999999999995</v>
      </c>
    </row>
    <row r="8" spans="1:9" ht="15.75" x14ac:dyDescent="0.25">
      <c r="A8" s="51" t="s">
        <v>26</v>
      </c>
      <c r="B8" s="5">
        <v>107</v>
      </c>
      <c r="C8" s="16" t="s">
        <v>72</v>
      </c>
      <c r="D8" s="53" t="s">
        <v>69</v>
      </c>
      <c r="E8" s="20">
        <v>8</v>
      </c>
      <c r="F8" s="59">
        <v>44722</v>
      </c>
      <c r="G8" s="59">
        <v>44722</v>
      </c>
      <c r="H8" s="60">
        <v>82.6</v>
      </c>
      <c r="I8" s="61">
        <f t="shared" si="0"/>
        <v>660.8</v>
      </c>
    </row>
    <row r="9" spans="1:9" ht="15.75" x14ac:dyDescent="0.25">
      <c r="A9" s="51" t="s">
        <v>26</v>
      </c>
      <c r="B9" s="5">
        <v>108</v>
      </c>
      <c r="C9" s="16" t="s">
        <v>73</v>
      </c>
      <c r="D9" s="53" t="s">
        <v>69</v>
      </c>
      <c r="E9" s="20">
        <v>180</v>
      </c>
      <c r="F9" s="59">
        <v>44056</v>
      </c>
      <c r="G9" s="59">
        <v>44056</v>
      </c>
      <c r="H9" s="60">
        <v>79.89</v>
      </c>
      <c r="I9" s="61">
        <f t="shared" si="0"/>
        <v>14380.2</v>
      </c>
    </row>
    <row r="10" spans="1:9" ht="15.75" x14ac:dyDescent="0.25">
      <c r="A10" s="51" t="s">
        <v>47</v>
      </c>
      <c r="B10" s="5">
        <v>111</v>
      </c>
      <c r="C10" s="16" t="s">
        <v>75</v>
      </c>
      <c r="D10" s="53" t="s">
        <v>69</v>
      </c>
      <c r="E10" s="20">
        <v>21</v>
      </c>
      <c r="F10" s="59">
        <v>43592</v>
      </c>
      <c r="G10" s="59">
        <v>43592</v>
      </c>
      <c r="H10" s="60">
        <v>112</v>
      </c>
      <c r="I10" s="61">
        <f t="shared" si="0"/>
        <v>2352</v>
      </c>
    </row>
    <row r="11" spans="1:9" ht="15.75" x14ac:dyDescent="0.25">
      <c r="A11" s="51" t="s">
        <v>44</v>
      </c>
      <c r="B11" s="5">
        <v>121</v>
      </c>
      <c r="C11" s="16" t="s">
        <v>76</v>
      </c>
      <c r="D11" s="53" t="s">
        <v>69</v>
      </c>
      <c r="E11" s="20">
        <v>128</v>
      </c>
      <c r="F11" s="59">
        <v>42827</v>
      </c>
      <c r="G11" s="59">
        <v>42827</v>
      </c>
      <c r="H11" s="60">
        <v>7.4</v>
      </c>
      <c r="I11" s="61">
        <f t="shared" si="0"/>
        <v>947.2</v>
      </c>
    </row>
    <row r="12" spans="1:9" ht="15.75" x14ac:dyDescent="0.25">
      <c r="A12" s="51" t="s">
        <v>44</v>
      </c>
      <c r="B12" s="5">
        <v>122</v>
      </c>
      <c r="C12" s="16" t="s">
        <v>77</v>
      </c>
      <c r="D12" s="53" t="s">
        <v>69</v>
      </c>
      <c r="E12" s="20">
        <v>157</v>
      </c>
      <c r="F12" s="59">
        <v>43971</v>
      </c>
      <c r="G12" s="59">
        <v>43971</v>
      </c>
      <c r="H12" s="60">
        <v>15.36</v>
      </c>
      <c r="I12" s="61">
        <f t="shared" si="0"/>
        <v>2411.52</v>
      </c>
    </row>
    <row r="13" spans="1:9" ht="15.75" x14ac:dyDescent="0.25">
      <c r="A13" s="51" t="s">
        <v>44</v>
      </c>
      <c r="B13" s="5">
        <v>123</v>
      </c>
      <c r="C13" s="16" t="s">
        <v>78</v>
      </c>
      <c r="D13" s="53" t="s">
        <v>69</v>
      </c>
      <c r="E13" s="20">
        <v>89</v>
      </c>
      <c r="F13" s="59">
        <v>43595</v>
      </c>
      <c r="G13" s="59">
        <v>43595</v>
      </c>
      <c r="H13" s="60">
        <v>10</v>
      </c>
      <c r="I13" s="61">
        <f t="shared" si="0"/>
        <v>890</v>
      </c>
    </row>
    <row r="14" spans="1:9" ht="15.75" x14ac:dyDescent="0.25">
      <c r="A14" s="51" t="s">
        <v>33</v>
      </c>
      <c r="B14" s="5">
        <v>125</v>
      </c>
      <c r="C14" s="16" t="s">
        <v>79</v>
      </c>
      <c r="D14" s="53" t="s">
        <v>74</v>
      </c>
      <c r="E14" s="20">
        <v>13</v>
      </c>
      <c r="F14" s="59">
        <v>44536</v>
      </c>
      <c r="G14" s="59">
        <v>44536</v>
      </c>
      <c r="H14" s="60">
        <v>185.58</v>
      </c>
      <c r="I14" s="61">
        <f t="shared" si="0"/>
        <v>2412.54</v>
      </c>
    </row>
    <row r="15" spans="1:9" ht="15.75" x14ac:dyDescent="0.25">
      <c r="A15" s="51" t="s">
        <v>31</v>
      </c>
      <c r="B15" s="5">
        <v>126</v>
      </c>
      <c r="C15" s="16" t="s">
        <v>80</v>
      </c>
      <c r="D15" s="53" t="s">
        <v>69</v>
      </c>
      <c r="E15" s="20">
        <v>17</v>
      </c>
      <c r="F15" s="59">
        <v>44691</v>
      </c>
      <c r="G15" s="59">
        <v>44691</v>
      </c>
      <c r="H15" s="60">
        <v>156.99900000000002</v>
      </c>
      <c r="I15" s="61">
        <f t="shared" si="0"/>
        <v>2668.9830000000002</v>
      </c>
    </row>
    <row r="16" spans="1:9" ht="15.75" x14ac:dyDescent="0.25">
      <c r="A16" s="51" t="s">
        <v>33</v>
      </c>
      <c r="B16" s="5">
        <v>127</v>
      </c>
      <c r="C16" s="16" t="s">
        <v>81</v>
      </c>
      <c r="D16" s="53" t="s">
        <v>82</v>
      </c>
      <c r="E16" s="20">
        <v>4</v>
      </c>
      <c r="F16" s="59">
        <v>43411</v>
      </c>
      <c r="G16" s="59">
        <v>43411</v>
      </c>
      <c r="H16" s="60">
        <v>155</v>
      </c>
      <c r="I16" s="61">
        <f t="shared" si="0"/>
        <v>620</v>
      </c>
    </row>
    <row r="17" spans="1:9" ht="15.75" x14ac:dyDescent="0.25">
      <c r="A17" s="51" t="s">
        <v>29</v>
      </c>
      <c r="B17" s="5">
        <v>130</v>
      </c>
      <c r="C17" s="16" t="s">
        <v>83</v>
      </c>
      <c r="D17" s="53" t="s">
        <v>69</v>
      </c>
      <c r="E17" s="20">
        <v>24</v>
      </c>
      <c r="F17" s="59">
        <v>44406</v>
      </c>
      <c r="G17" s="59">
        <v>44406</v>
      </c>
      <c r="H17" s="60">
        <v>400</v>
      </c>
      <c r="I17" s="61">
        <f t="shared" si="0"/>
        <v>9600</v>
      </c>
    </row>
    <row r="18" spans="1:9" ht="15.75" x14ac:dyDescent="0.25">
      <c r="A18" s="51" t="s">
        <v>29</v>
      </c>
      <c r="B18" s="5">
        <v>132</v>
      </c>
      <c r="C18" s="16" t="s">
        <v>84</v>
      </c>
      <c r="D18" s="53" t="s">
        <v>69</v>
      </c>
      <c r="E18" s="20">
        <v>4</v>
      </c>
      <c r="F18" s="59">
        <v>44412</v>
      </c>
      <c r="G18" s="59">
        <v>44412</v>
      </c>
      <c r="H18" s="60">
        <v>350.46</v>
      </c>
      <c r="I18" s="61">
        <f t="shared" si="0"/>
        <v>1401.84</v>
      </c>
    </row>
    <row r="19" spans="1:9" ht="15.75" x14ac:dyDescent="0.25">
      <c r="A19" s="51" t="s">
        <v>29</v>
      </c>
      <c r="B19" s="5">
        <v>134</v>
      </c>
      <c r="C19" s="16" t="s">
        <v>85</v>
      </c>
      <c r="D19" s="53" t="s">
        <v>69</v>
      </c>
      <c r="E19" s="20">
        <v>18</v>
      </c>
      <c r="F19" s="59">
        <v>41818</v>
      </c>
      <c r="G19" s="59">
        <v>41818</v>
      </c>
      <c r="H19" s="60">
        <v>731.6</v>
      </c>
      <c r="I19" s="61">
        <f t="shared" si="0"/>
        <v>13168.800000000001</v>
      </c>
    </row>
    <row r="20" spans="1:9" ht="15.75" x14ac:dyDescent="0.25">
      <c r="A20" s="51" t="s">
        <v>31</v>
      </c>
      <c r="B20" s="5">
        <v>136</v>
      </c>
      <c r="C20" s="16" t="s">
        <v>86</v>
      </c>
      <c r="D20" s="53" t="s">
        <v>69</v>
      </c>
      <c r="E20" s="20">
        <v>101</v>
      </c>
      <c r="F20" s="59">
        <v>43895</v>
      </c>
      <c r="G20" s="59">
        <v>43895</v>
      </c>
      <c r="H20" s="60">
        <v>7</v>
      </c>
      <c r="I20" s="61">
        <f t="shared" si="0"/>
        <v>707</v>
      </c>
    </row>
    <row r="21" spans="1:9" ht="15.75" x14ac:dyDescent="0.25">
      <c r="A21" s="51" t="s">
        <v>29</v>
      </c>
      <c r="B21" s="5">
        <v>137</v>
      </c>
      <c r="C21" s="16" t="s">
        <v>87</v>
      </c>
      <c r="D21" s="53" t="s">
        <v>69</v>
      </c>
      <c r="E21" s="20">
        <v>350</v>
      </c>
      <c r="F21" s="59">
        <v>41818</v>
      </c>
      <c r="G21" s="59">
        <v>41818</v>
      </c>
      <c r="H21" s="60">
        <v>10</v>
      </c>
      <c r="I21" s="61">
        <f t="shared" si="0"/>
        <v>3500</v>
      </c>
    </row>
    <row r="22" spans="1:9" ht="15.75" x14ac:dyDescent="0.25">
      <c r="A22" s="51" t="s">
        <v>29</v>
      </c>
      <c r="B22" s="5">
        <v>139</v>
      </c>
      <c r="C22" s="16" t="s">
        <v>88</v>
      </c>
      <c r="D22" s="53" t="s">
        <v>69</v>
      </c>
      <c r="E22" s="20">
        <v>4</v>
      </c>
      <c r="F22" s="59">
        <v>43248</v>
      </c>
      <c r="G22" s="59">
        <v>43248</v>
      </c>
      <c r="H22" s="60">
        <v>19.28</v>
      </c>
      <c r="I22" s="61">
        <f t="shared" si="0"/>
        <v>77.12</v>
      </c>
    </row>
    <row r="23" spans="1:9" ht="15.75" x14ac:dyDescent="0.25">
      <c r="A23" s="51" t="s">
        <v>29</v>
      </c>
      <c r="B23" s="5">
        <v>140</v>
      </c>
      <c r="C23" s="16" t="s">
        <v>89</v>
      </c>
      <c r="D23" s="53" t="s">
        <v>90</v>
      </c>
      <c r="E23" s="20">
        <v>22</v>
      </c>
      <c r="F23" s="59">
        <v>43593</v>
      </c>
      <c r="G23" s="59">
        <v>43593</v>
      </c>
      <c r="H23" s="60">
        <v>73.099999999999994</v>
      </c>
      <c r="I23" s="61">
        <f t="shared" si="0"/>
        <v>1608.1999999999998</v>
      </c>
    </row>
    <row r="24" spans="1:9" ht="15.75" x14ac:dyDescent="0.25">
      <c r="A24" s="51" t="s">
        <v>29</v>
      </c>
      <c r="B24" s="5">
        <v>144</v>
      </c>
      <c r="C24" s="16" t="s">
        <v>92</v>
      </c>
      <c r="D24" s="53" t="s">
        <v>69</v>
      </c>
      <c r="E24" s="20">
        <v>11</v>
      </c>
      <c r="F24" s="59">
        <v>43592</v>
      </c>
      <c r="G24" s="59">
        <v>43592</v>
      </c>
      <c r="H24" s="60">
        <v>25</v>
      </c>
      <c r="I24" s="61">
        <f t="shared" si="0"/>
        <v>275</v>
      </c>
    </row>
    <row r="25" spans="1:9" ht="15.75" x14ac:dyDescent="0.25">
      <c r="A25" s="51" t="s">
        <v>29</v>
      </c>
      <c r="B25" s="5">
        <v>145</v>
      </c>
      <c r="C25" s="16" t="s">
        <v>93</v>
      </c>
      <c r="D25" s="53" t="s">
        <v>69</v>
      </c>
      <c r="E25" s="20">
        <v>8</v>
      </c>
      <c r="F25" s="59">
        <v>44691</v>
      </c>
      <c r="G25" s="59">
        <v>44691</v>
      </c>
      <c r="H25" s="60">
        <v>80.239999999999995</v>
      </c>
      <c r="I25" s="61">
        <f t="shared" si="0"/>
        <v>641.91999999999996</v>
      </c>
    </row>
    <row r="26" spans="1:9" ht="15.75" x14ac:dyDescent="0.25">
      <c r="A26" s="51" t="s">
        <v>29</v>
      </c>
      <c r="B26" s="5">
        <v>146</v>
      </c>
      <c r="C26" s="16" t="s">
        <v>94</v>
      </c>
      <c r="D26" s="53" t="s">
        <v>69</v>
      </c>
      <c r="E26" s="20">
        <v>15</v>
      </c>
      <c r="F26" s="59">
        <v>44693</v>
      </c>
      <c r="G26" s="59">
        <v>44693</v>
      </c>
      <c r="H26" s="60">
        <v>371.7</v>
      </c>
      <c r="I26" s="61">
        <f t="shared" si="0"/>
        <v>5575.5</v>
      </c>
    </row>
    <row r="27" spans="1:9" ht="15.75" x14ac:dyDescent="0.25">
      <c r="A27" s="51" t="s">
        <v>29</v>
      </c>
      <c r="B27" s="5">
        <v>147</v>
      </c>
      <c r="C27" s="16" t="s">
        <v>95</v>
      </c>
      <c r="D27" s="53" t="s">
        <v>69</v>
      </c>
      <c r="E27" s="20">
        <v>11</v>
      </c>
      <c r="F27" s="59">
        <v>43255</v>
      </c>
      <c r="G27" s="59">
        <v>43255</v>
      </c>
      <c r="H27" s="60">
        <v>22</v>
      </c>
      <c r="I27" s="61">
        <f t="shared" si="0"/>
        <v>242</v>
      </c>
    </row>
    <row r="28" spans="1:9" ht="15.75" x14ac:dyDescent="0.25">
      <c r="A28" s="51" t="s">
        <v>29</v>
      </c>
      <c r="B28" s="5">
        <v>148</v>
      </c>
      <c r="C28" s="16" t="s">
        <v>96</v>
      </c>
      <c r="D28" s="53" t="s">
        <v>69</v>
      </c>
      <c r="E28" s="20">
        <v>11</v>
      </c>
      <c r="F28" s="59">
        <v>43588</v>
      </c>
      <c r="G28" s="59">
        <v>43588</v>
      </c>
      <c r="H28" s="60">
        <v>28.35</v>
      </c>
      <c r="I28" s="61">
        <f t="shared" si="0"/>
        <v>311.85000000000002</v>
      </c>
    </row>
    <row r="29" spans="1:9" ht="15.75" x14ac:dyDescent="0.25">
      <c r="A29" s="51" t="s">
        <v>29</v>
      </c>
      <c r="B29" s="5">
        <v>151</v>
      </c>
      <c r="C29" s="16" t="s">
        <v>97</v>
      </c>
      <c r="D29" s="53" t="s">
        <v>69</v>
      </c>
      <c r="E29" s="20">
        <v>6</v>
      </c>
      <c r="F29" s="59">
        <v>43588</v>
      </c>
      <c r="G29" s="59">
        <v>43588</v>
      </c>
      <c r="H29" s="60">
        <v>118.64</v>
      </c>
      <c r="I29" s="61">
        <f t="shared" si="0"/>
        <v>711.84</v>
      </c>
    </row>
    <row r="30" spans="1:9" ht="15.75" x14ac:dyDescent="0.25">
      <c r="A30" s="51" t="s">
        <v>29</v>
      </c>
      <c r="B30" s="5">
        <v>152</v>
      </c>
      <c r="C30" s="16" t="s">
        <v>98</v>
      </c>
      <c r="D30" s="53" t="s">
        <v>69</v>
      </c>
      <c r="E30" s="20">
        <v>14</v>
      </c>
      <c r="F30" s="59">
        <v>43588</v>
      </c>
      <c r="G30" s="59">
        <v>43588</v>
      </c>
      <c r="H30" s="60">
        <v>31.44</v>
      </c>
      <c r="I30" s="61">
        <f t="shared" si="0"/>
        <v>440.16</v>
      </c>
    </row>
    <row r="31" spans="1:9" ht="15.75" x14ac:dyDescent="0.25">
      <c r="A31" s="51" t="s">
        <v>29</v>
      </c>
      <c r="B31" s="5">
        <v>154</v>
      </c>
      <c r="C31" s="16" t="s">
        <v>99</v>
      </c>
      <c r="D31" s="53" t="s">
        <v>90</v>
      </c>
      <c r="E31" s="20">
        <v>11</v>
      </c>
      <c r="F31" s="59">
        <v>43588</v>
      </c>
      <c r="G31" s="59">
        <v>43588</v>
      </c>
      <c r="H31" s="60">
        <v>21.99</v>
      </c>
      <c r="I31" s="61">
        <f t="shared" si="0"/>
        <v>241.89</v>
      </c>
    </row>
    <row r="32" spans="1:9" ht="15.75" x14ac:dyDescent="0.25">
      <c r="A32" s="51" t="s">
        <v>29</v>
      </c>
      <c r="B32" s="5">
        <v>155</v>
      </c>
      <c r="C32" s="16" t="s">
        <v>100</v>
      </c>
      <c r="D32" s="53" t="s">
        <v>90</v>
      </c>
      <c r="E32" s="20">
        <v>23</v>
      </c>
      <c r="F32" s="59">
        <v>43588</v>
      </c>
      <c r="G32" s="59">
        <v>43588</v>
      </c>
      <c r="H32" s="60">
        <v>48.64</v>
      </c>
      <c r="I32" s="61">
        <f t="shared" si="0"/>
        <v>1118.72</v>
      </c>
    </row>
    <row r="33" spans="1:9" ht="15.75" x14ac:dyDescent="0.25">
      <c r="A33" s="51" t="s">
        <v>29</v>
      </c>
      <c r="B33" s="5">
        <v>156</v>
      </c>
      <c r="C33" s="16" t="s">
        <v>101</v>
      </c>
      <c r="D33" s="53" t="s">
        <v>90</v>
      </c>
      <c r="E33" s="20">
        <v>28</v>
      </c>
      <c r="F33" s="59">
        <v>43588</v>
      </c>
      <c r="G33" s="59">
        <v>43588</v>
      </c>
      <c r="H33" s="60">
        <v>72.03</v>
      </c>
      <c r="I33" s="61">
        <f t="shared" si="0"/>
        <v>2016.8400000000001</v>
      </c>
    </row>
    <row r="34" spans="1:9" ht="15.75" x14ac:dyDescent="0.25">
      <c r="A34" s="51" t="s">
        <v>29</v>
      </c>
      <c r="B34" s="5">
        <v>157</v>
      </c>
      <c r="C34" s="16" t="s">
        <v>102</v>
      </c>
      <c r="D34" s="53" t="s">
        <v>90</v>
      </c>
      <c r="E34" s="20">
        <v>9</v>
      </c>
      <c r="F34" s="59">
        <v>43900</v>
      </c>
      <c r="G34" s="59">
        <v>43900</v>
      </c>
      <c r="H34" s="60">
        <v>8.9443999999999999</v>
      </c>
      <c r="I34" s="61">
        <f t="shared" si="0"/>
        <v>80.499600000000001</v>
      </c>
    </row>
    <row r="35" spans="1:9" ht="15.75" x14ac:dyDescent="0.25">
      <c r="A35" s="51" t="s">
        <v>29</v>
      </c>
      <c r="B35" s="5">
        <v>158</v>
      </c>
      <c r="C35" s="16" t="s">
        <v>103</v>
      </c>
      <c r="D35" s="53" t="s">
        <v>90</v>
      </c>
      <c r="E35" s="20">
        <v>39</v>
      </c>
      <c r="F35" s="59">
        <v>43900</v>
      </c>
      <c r="G35" s="59">
        <v>43900</v>
      </c>
      <c r="H35" s="60">
        <v>24.400040000000001</v>
      </c>
      <c r="I35" s="61">
        <f t="shared" si="0"/>
        <v>951.60156000000006</v>
      </c>
    </row>
    <row r="36" spans="1:9" ht="15.75" x14ac:dyDescent="0.25">
      <c r="A36" s="51" t="s">
        <v>26</v>
      </c>
      <c r="B36" s="5">
        <v>159</v>
      </c>
      <c r="C36" s="16" t="s">
        <v>104</v>
      </c>
      <c r="D36" s="53" t="s">
        <v>70</v>
      </c>
      <c r="E36" s="20">
        <v>98</v>
      </c>
      <c r="F36" s="59">
        <v>44384</v>
      </c>
      <c r="G36" s="59">
        <v>44384</v>
      </c>
      <c r="H36" s="60">
        <v>58.95</v>
      </c>
      <c r="I36" s="61">
        <f t="shared" si="0"/>
        <v>5777.1</v>
      </c>
    </row>
    <row r="37" spans="1:9" ht="15.75" x14ac:dyDescent="0.25">
      <c r="A37" s="51" t="s">
        <v>64</v>
      </c>
      <c r="B37" s="5">
        <v>161</v>
      </c>
      <c r="C37" s="16" t="s">
        <v>105</v>
      </c>
      <c r="D37" s="53" t="s">
        <v>69</v>
      </c>
      <c r="E37" s="20">
        <v>2</v>
      </c>
      <c r="F37" s="59">
        <v>41818</v>
      </c>
      <c r="G37" s="59">
        <v>41818</v>
      </c>
      <c r="H37" s="60">
        <v>3750</v>
      </c>
      <c r="I37" s="61">
        <f t="shared" si="0"/>
        <v>7500</v>
      </c>
    </row>
    <row r="38" spans="1:9" ht="15.75" x14ac:dyDescent="0.25">
      <c r="A38" s="51" t="s">
        <v>26</v>
      </c>
      <c r="B38" s="5">
        <v>164</v>
      </c>
      <c r="C38" s="16" t="s">
        <v>106</v>
      </c>
      <c r="D38" s="53" t="s">
        <v>69</v>
      </c>
      <c r="E38" s="20">
        <v>1</v>
      </c>
      <c r="F38" s="59">
        <v>43586</v>
      </c>
      <c r="G38" s="59">
        <v>43586</v>
      </c>
      <c r="H38" s="60">
        <v>190.59</v>
      </c>
      <c r="I38" s="61">
        <f t="shared" si="0"/>
        <v>190.59</v>
      </c>
    </row>
    <row r="39" spans="1:9" ht="15.75" x14ac:dyDescent="0.25">
      <c r="A39" s="51" t="s">
        <v>26</v>
      </c>
      <c r="B39" s="5">
        <v>166</v>
      </c>
      <c r="C39" s="16" t="s">
        <v>107</v>
      </c>
      <c r="D39" s="53" t="s">
        <v>69</v>
      </c>
      <c r="E39" s="20">
        <v>8</v>
      </c>
      <c r="F39" s="59">
        <v>43586</v>
      </c>
      <c r="G39" s="59">
        <v>43586</v>
      </c>
      <c r="H39" s="60">
        <v>48.38</v>
      </c>
      <c r="I39" s="61">
        <f t="shared" si="0"/>
        <v>387.04</v>
      </c>
    </row>
    <row r="40" spans="1:9" ht="15.75" x14ac:dyDescent="0.25">
      <c r="A40" s="51" t="s">
        <v>44</v>
      </c>
      <c r="B40" s="5">
        <v>169</v>
      </c>
      <c r="C40" s="16" t="s">
        <v>109</v>
      </c>
      <c r="D40" s="53" t="s">
        <v>69</v>
      </c>
      <c r="E40" s="20">
        <v>5</v>
      </c>
      <c r="F40" s="59">
        <v>44385</v>
      </c>
      <c r="G40" s="59">
        <v>44385</v>
      </c>
      <c r="H40" s="60">
        <v>944</v>
      </c>
      <c r="I40" s="61">
        <f t="shared" si="0"/>
        <v>4720</v>
      </c>
    </row>
    <row r="41" spans="1:9" ht="15.75" x14ac:dyDescent="0.25">
      <c r="A41" s="51" t="s">
        <v>44</v>
      </c>
      <c r="B41" s="5">
        <v>170</v>
      </c>
      <c r="C41" s="16" t="s">
        <v>110</v>
      </c>
      <c r="D41" s="53" t="s">
        <v>69</v>
      </c>
      <c r="E41" s="20">
        <v>1</v>
      </c>
      <c r="F41" s="59">
        <v>43237</v>
      </c>
      <c r="G41" s="59">
        <v>43237</v>
      </c>
      <c r="H41" s="60">
        <v>625</v>
      </c>
      <c r="I41" s="61">
        <f t="shared" si="0"/>
        <v>625</v>
      </c>
    </row>
    <row r="42" spans="1:9" ht="15.75" x14ac:dyDescent="0.25">
      <c r="A42" s="51" t="s">
        <v>29</v>
      </c>
      <c r="B42" s="5">
        <v>172</v>
      </c>
      <c r="C42" s="16" t="s">
        <v>111</v>
      </c>
      <c r="D42" s="53" t="s">
        <v>69</v>
      </c>
      <c r="E42" s="20">
        <v>774</v>
      </c>
      <c r="F42" s="59">
        <v>41818</v>
      </c>
      <c r="G42" s="59">
        <v>41818</v>
      </c>
      <c r="H42" s="60">
        <v>20.65</v>
      </c>
      <c r="I42" s="61">
        <f t="shared" si="0"/>
        <v>15983.099999999999</v>
      </c>
    </row>
    <row r="43" spans="1:9" ht="15.75" x14ac:dyDescent="0.25">
      <c r="A43" s="51" t="s">
        <v>64</v>
      </c>
      <c r="B43" s="5">
        <v>173</v>
      </c>
      <c r="C43" s="16" t="s">
        <v>112</v>
      </c>
      <c r="D43" s="53" t="s">
        <v>69</v>
      </c>
      <c r="E43" s="20">
        <v>15</v>
      </c>
      <c r="F43" s="59">
        <v>43900</v>
      </c>
      <c r="G43" s="59">
        <v>43900</v>
      </c>
      <c r="H43" s="60">
        <v>33.4176</v>
      </c>
      <c r="I43" s="61">
        <f t="shared" si="0"/>
        <v>501.26400000000001</v>
      </c>
    </row>
    <row r="44" spans="1:9" ht="15.75" x14ac:dyDescent="0.25">
      <c r="A44" s="51" t="s">
        <v>44</v>
      </c>
      <c r="B44" s="5">
        <v>174</v>
      </c>
      <c r="C44" s="16" t="s">
        <v>113</v>
      </c>
      <c r="D44" s="53" t="s">
        <v>69</v>
      </c>
      <c r="E44" s="20">
        <v>13</v>
      </c>
      <c r="F44" s="59">
        <v>43362</v>
      </c>
      <c r="G44" s="59">
        <v>43362</v>
      </c>
      <c r="H44" s="60">
        <v>74</v>
      </c>
      <c r="I44" s="61">
        <f t="shared" si="0"/>
        <v>962</v>
      </c>
    </row>
    <row r="45" spans="1:9" ht="15.75" x14ac:dyDescent="0.25">
      <c r="A45" s="51" t="s">
        <v>44</v>
      </c>
      <c r="B45" s="5">
        <v>175</v>
      </c>
      <c r="C45" s="16" t="s">
        <v>114</v>
      </c>
      <c r="D45" s="53" t="s">
        <v>69</v>
      </c>
      <c r="E45" s="20">
        <v>3</v>
      </c>
      <c r="F45" s="59">
        <v>44392</v>
      </c>
      <c r="G45" s="59">
        <v>44392</v>
      </c>
      <c r="H45" s="60">
        <v>115.64</v>
      </c>
      <c r="I45" s="61">
        <f t="shared" si="0"/>
        <v>346.92</v>
      </c>
    </row>
    <row r="46" spans="1:9" ht="15.75" x14ac:dyDescent="0.25">
      <c r="A46" s="51" t="s">
        <v>29</v>
      </c>
      <c r="B46" s="5">
        <v>176</v>
      </c>
      <c r="C46" s="16" t="s">
        <v>115</v>
      </c>
      <c r="D46" s="53" t="s">
        <v>69</v>
      </c>
      <c r="E46" s="20">
        <v>350</v>
      </c>
      <c r="F46" s="59">
        <v>41818</v>
      </c>
      <c r="G46" s="59">
        <v>41818</v>
      </c>
      <c r="H46" s="60">
        <v>1.17</v>
      </c>
      <c r="I46" s="61">
        <f t="shared" si="0"/>
        <v>409.5</v>
      </c>
    </row>
    <row r="47" spans="1:9" ht="15.75" x14ac:dyDescent="0.25">
      <c r="A47" s="51" t="s">
        <v>29</v>
      </c>
      <c r="B47" s="5">
        <v>177</v>
      </c>
      <c r="C47" s="16" t="s">
        <v>116</v>
      </c>
      <c r="D47" s="53" t="s">
        <v>69</v>
      </c>
      <c r="E47" s="20">
        <v>300</v>
      </c>
      <c r="F47" s="59">
        <v>41818</v>
      </c>
      <c r="G47" s="59">
        <v>41818</v>
      </c>
      <c r="H47" s="60">
        <v>1.91</v>
      </c>
      <c r="I47" s="61">
        <f t="shared" si="0"/>
        <v>573</v>
      </c>
    </row>
    <row r="48" spans="1:9" ht="15.75" x14ac:dyDescent="0.25">
      <c r="A48" s="51" t="s">
        <v>29</v>
      </c>
      <c r="B48" s="5">
        <v>178</v>
      </c>
      <c r="C48" s="16" t="s">
        <v>117</v>
      </c>
      <c r="D48" s="53" t="s">
        <v>69</v>
      </c>
      <c r="E48" s="20">
        <v>150</v>
      </c>
      <c r="F48" s="59">
        <v>43451</v>
      </c>
      <c r="G48" s="59">
        <v>43451</v>
      </c>
      <c r="H48" s="60">
        <v>9.0399999999999991</v>
      </c>
      <c r="I48" s="61">
        <f t="shared" si="0"/>
        <v>1355.9999999999998</v>
      </c>
    </row>
    <row r="49" spans="1:9" ht="15.75" x14ac:dyDescent="0.25">
      <c r="A49" s="51" t="s">
        <v>29</v>
      </c>
      <c r="B49" s="5">
        <v>179</v>
      </c>
      <c r="C49" s="16" t="s">
        <v>118</v>
      </c>
      <c r="D49" s="53" t="s">
        <v>69</v>
      </c>
      <c r="E49" s="20">
        <v>550</v>
      </c>
      <c r="F49" s="59">
        <v>41818</v>
      </c>
      <c r="G49" s="59">
        <v>41818</v>
      </c>
      <c r="H49" s="60">
        <v>7</v>
      </c>
      <c r="I49" s="61">
        <f t="shared" si="0"/>
        <v>3850</v>
      </c>
    </row>
    <row r="50" spans="1:9" ht="15.75" x14ac:dyDescent="0.25">
      <c r="A50" s="51" t="s">
        <v>29</v>
      </c>
      <c r="B50" s="5">
        <v>180</v>
      </c>
      <c r="C50" s="16" t="s">
        <v>119</v>
      </c>
      <c r="D50" s="53" t="s">
        <v>69</v>
      </c>
      <c r="E50" s="20">
        <v>100</v>
      </c>
      <c r="F50" s="59">
        <v>43019</v>
      </c>
      <c r="G50" s="59">
        <v>43019</v>
      </c>
      <c r="H50" s="60">
        <v>5</v>
      </c>
      <c r="I50" s="61">
        <f t="shared" si="0"/>
        <v>500</v>
      </c>
    </row>
    <row r="51" spans="1:9" ht="15.75" x14ac:dyDescent="0.25">
      <c r="A51" s="51" t="s">
        <v>29</v>
      </c>
      <c r="B51" s="5">
        <v>181</v>
      </c>
      <c r="C51" s="16" t="s">
        <v>120</v>
      </c>
      <c r="D51" s="53" t="s">
        <v>69</v>
      </c>
      <c r="E51" s="20">
        <v>150</v>
      </c>
      <c r="F51" s="59">
        <v>43019</v>
      </c>
      <c r="G51" s="59">
        <v>43019</v>
      </c>
      <c r="H51" s="60">
        <v>75.010000000000005</v>
      </c>
      <c r="I51" s="61">
        <f t="shared" si="0"/>
        <v>11251.5</v>
      </c>
    </row>
    <row r="52" spans="1:9" ht="15.75" x14ac:dyDescent="0.25">
      <c r="A52" s="51" t="s">
        <v>29</v>
      </c>
      <c r="B52" s="5">
        <v>183</v>
      </c>
      <c r="C52" s="16" t="s">
        <v>121</v>
      </c>
      <c r="D52" s="53" t="s">
        <v>69</v>
      </c>
      <c r="E52" s="20">
        <v>350</v>
      </c>
      <c r="F52" s="59">
        <v>41818</v>
      </c>
      <c r="G52" s="59">
        <v>41818</v>
      </c>
      <c r="H52" s="60">
        <v>1.17</v>
      </c>
      <c r="I52" s="61">
        <f t="shared" si="0"/>
        <v>409.5</v>
      </c>
    </row>
    <row r="53" spans="1:9" ht="15.75" x14ac:dyDescent="0.25">
      <c r="A53" s="51" t="s">
        <v>29</v>
      </c>
      <c r="B53" s="5">
        <v>184</v>
      </c>
      <c r="C53" s="16" t="s">
        <v>122</v>
      </c>
      <c r="D53" s="53" t="s">
        <v>74</v>
      </c>
      <c r="E53" s="20">
        <v>9</v>
      </c>
      <c r="F53" s="59">
        <v>43592</v>
      </c>
      <c r="G53" s="59">
        <v>43592</v>
      </c>
      <c r="H53" s="60">
        <v>195</v>
      </c>
      <c r="I53" s="61">
        <f t="shared" si="0"/>
        <v>1755</v>
      </c>
    </row>
    <row r="54" spans="1:9" ht="15.75" x14ac:dyDescent="0.25">
      <c r="A54" s="51" t="s">
        <v>29</v>
      </c>
      <c r="B54" s="5">
        <v>185</v>
      </c>
      <c r="C54" s="16" t="s">
        <v>123</v>
      </c>
      <c r="D54" s="53" t="s">
        <v>74</v>
      </c>
      <c r="E54" s="20">
        <v>13</v>
      </c>
      <c r="F54" s="59">
        <v>43591</v>
      </c>
      <c r="G54" s="59">
        <v>43591</v>
      </c>
      <c r="H54" s="60">
        <v>680</v>
      </c>
      <c r="I54" s="61">
        <f t="shared" si="0"/>
        <v>8840</v>
      </c>
    </row>
    <row r="55" spans="1:9" ht="15.75" x14ac:dyDescent="0.25">
      <c r="A55" s="51" t="s">
        <v>29</v>
      </c>
      <c r="B55" s="5">
        <v>194</v>
      </c>
      <c r="C55" s="16" t="s">
        <v>124</v>
      </c>
      <c r="D55" s="53" t="s">
        <v>90</v>
      </c>
      <c r="E55" s="20">
        <v>13</v>
      </c>
      <c r="F55" s="59">
        <v>43451</v>
      </c>
      <c r="G55" s="59">
        <v>43451</v>
      </c>
      <c r="H55" s="60">
        <v>600</v>
      </c>
      <c r="I55" s="61">
        <f t="shared" si="0"/>
        <v>7800</v>
      </c>
    </row>
    <row r="56" spans="1:9" ht="15.75" x14ac:dyDescent="0.25">
      <c r="A56" s="51" t="s">
        <v>29</v>
      </c>
      <c r="B56" s="5">
        <v>195</v>
      </c>
      <c r="C56" s="16" t="s">
        <v>125</v>
      </c>
      <c r="D56" s="53" t="s">
        <v>74</v>
      </c>
      <c r="E56" s="20">
        <v>26</v>
      </c>
      <c r="F56" s="59">
        <v>43900</v>
      </c>
      <c r="G56" s="59">
        <v>43900</v>
      </c>
      <c r="H56" s="60">
        <v>980</v>
      </c>
      <c r="I56" s="61">
        <f t="shared" si="0"/>
        <v>25480</v>
      </c>
    </row>
    <row r="57" spans="1:9" ht="15.75" x14ac:dyDescent="0.25">
      <c r="A57" s="51" t="s">
        <v>65</v>
      </c>
      <c r="B57" s="5">
        <v>199</v>
      </c>
      <c r="C57" s="16" t="s">
        <v>127</v>
      </c>
      <c r="D57" s="53" t="s">
        <v>69</v>
      </c>
      <c r="E57" s="20">
        <v>11</v>
      </c>
      <c r="F57" s="59">
        <v>41818</v>
      </c>
      <c r="G57" s="59">
        <v>41818</v>
      </c>
      <c r="H57" s="60">
        <v>5</v>
      </c>
      <c r="I57" s="61">
        <f t="shared" ref="I57:I107" si="1">E57*$H57</f>
        <v>55</v>
      </c>
    </row>
    <row r="58" spans="1:9" ht="15.75" x14ac:dyDescent="0.25">
      <c r="A58" s="51" t="s">
        <v>29</v>
      </c>
      <c r="B58" s="5">
        <v>200</v>
      </c>
      <c r="C58" s="16" t="s">
        <v>128</v>
      </c>
      <c r="D58" s="53" t="s">
        <v>90</v>
      </c>
      <c r="E58" s="20">
        <v>26</v>
      </c>
      <c r="F58" s="59">
        <v>44392</v>
      </c>
      <c r="G58" s="59">
        <v>44392</v>
      </c>
      <c r="H58" s="60">
        <v>44.603999999999999</v>
      </c>
      <c r="I58" s="61">
        <f t="shared" si="1"/>
        <v>1159.704</v>
      </c>
    </row>
    <row r="59" spans="1:9" ht="15.75" x14ac:dyDescent="0.25">
      <c r="A59" s="51" t="s">
        <v>29</v>
      </c>
      <c r="B59" s="5">
        <v>202</v>
      </c>
      <c r="C59" s="16" t="s">
        <v>129</v>
      </c>
      <c r="D59" s="53" t="s">
        <v>69</v>
      </c>
      <c r="E59" s="20">
        <v>56</v>
      </c>
      <c r="F59" s="59">
        <v>43248</v>
      </c>
      <c r="G59" s="59">
        <v>43248</v>
      </c>
      <c r="H59" s="60">
        <v>3.3</v>
      </c>
      <c r="I59" s="61">
        <f t="shared" si="1"/>
        <v>184.79999999999998</v>
      </c>
    </row>
    <row r="60" spans="1:9" ht="15.75" x14ac:dyDescent="0.25">
      <c r="A60" s="51" t="s">
        <v>29</v>
      </c>
      <c r="B60" s="5">
        <v>203</v>
      </c>
      <c r="C60" s="16" t="s">
        <v>130</v>
      </c>
      <c r="D60" s="53" t="s">
        <v>69</v>
      </c>
      <c r="E60" s="20">
        <v>10</v>
      </c>
      <c r="F60" s="59">
        <v>44392</v>
      </c>
      <c r="G60" s="59">
        <v>44392</v>
      </c>
      <c r="H60" s="60">
        <v>601.79999999999995</v>
      </c>
      <c r="I60" s="61">
        <f t="shared" si="1"/>
        <v>6018</v>
      </c>
    </row>
    <row r="61" spans="1:9" ht="15.75" x14ac:dyDescent="0.25">
      <c r="A61" s="51" t="s">
        <v>29</v>
      </c>
      <c r="B61" s="5">
        <v>204</v>
      </c>
      <c r="C61" s="16" t="s">
        <v>131</v>
      </c>
      <c r="D61" s="53" t="s">
        <v>69</v>
      </c>
      <c r="E61" s="20">
        <v>11</v>
      </c>
      <c r="F61" s="59">
        <v>44693</v>
      </c>
      <c r="G61" s="59">
        <v>44693</v>
      </c>
      <c r="H61" s="60">
        <v>233.64</v>
      </c>
      <c r="I61" s="61">
        <f t="shared" si="1"/>
        <v>2570.04</v>
      </c>
    </row>
    <row r="62" spans="1:9" ht="15.75" x14ac:dyDescent="0.25">
      <c r="A62" s="51" t="s">
        <v>29</v>
      </c>
      <c r="B62" s="5">
        <v>205</v>
      </c>
      <c r="C62" s="16" t="s">
        <v>132</v>
      </c>
      <c r="D62" s="53" t="s">
        <v>90</v>
      </c>
      <c r="E62" s="20">
        <v>69</v>
      </c>
      <c r="F62" s="59">
        <v>41818</v>
      </c>
      <c r="G62" s="59">
        <v>41818</v>
      </c>
      <c r="H62" s="60">
        <v>35.96</v>
      </c>
      <c r="I62" s="61">
        <f t="shared" si="1"/>
        <v>2481.2400000000002</v>
      </c>
    </row>
    <row r="63" spans="1:9" ht="15.75" x14ac:dyDescent="0.25">
      <c r="A63" s="51" t="s">
        <v>29</v>
      </c>
      <c r="B63" s="5">
        <v>206</v>
      </c>
      <c r="C63" s="16" t="s">
        <v>133</v>
      </c>
      <c r="D63" s="53" t="s">
        <v>90</v>
      </c>
      <c r="E63" s="20">
        <v>18</v>
      </c>
      <c r="F63" s="59">
        <v>43255</v>
      </c>
      <c r="G63" s="59">
        <v>43255</v>
      </c>
      <c r="H63" s="60">
        <v>23</v>
      </c>
      <c r="I63" s="61">
        <f t="shared" si="1"/>
        <v>414</v>
      </c>
    </row>
    <row r="64" spans="1:9" ht="15.75" x14ac:dyDescent="0.25">
      <c r="A64" s="51" t="s">
        <v>52</v>
      </c>
      <c r="B64" s="5">
        <v>209</v>
      </c>
      <c r="C64" s="16" t="s">
        <v>134</v>
      </c>
      <c r="D64" s="53" t="s">
        <v>90</v>
      </c>
      <c r="E64" s="20">
        <v>79</v>
      </c>
      <c r="F64" s="59">
        <v>43977</v>
      </c>
      <c r="G64" s="59">
        <v>43977</v>
      </c>
      <c r="H64" s="60">
        <v>600</v>
      </c>
      <c r="I64" s="61">
        <f t="shared" si="1"/>
        <v>47400</v>
      </c>
    </row>
    <row r="65" spans="1:9" ht="15.75" x14ac:dyDescent="0.25">
      <c r="A65" s="51" t="s">
        <v>29</v>
      </c>
      <c r="B65" s="5">
        <v>211</v>
      </c>
      <c r="C65" s="16" t="s">
        <v>135</v>
      </c>
      <c r="D65" s="53" t="s">
        <v>74</v>
      </c>
      <c r="E65" s="20">
        <v>9</v>
      </c>
      <c r="F65" s="59">
        <v>44406</v>
      </c>
      <c r="G65" s="59">
        <v>44406</v>
      </c>
      <c r="H65" s="60">
        <v>159.30000000000001</v>
      </c>
      <c r="I65" s="61">
        <f t="shared" si="1"/>
        <v>1433.7</v>
      </c>
    </row>
    <row r="66" spans="1:9" ht="15.75" x14ac:dyDescent="0.25">
      <c r="A66" s="51" t="s">
        <v>29</v>
      </c>
      <c r="B66" s="5">
        <v>217</v>
      </c>
      <c r="C66" s="16" t="s">
        <v>136</v>
      </c>
      <c r="D66" s="53" t="s">
        <v>69</v>
      </c>
      <c r="E66" s="20">
        <v>7</v>
      </c>
      <c r="F66" s="59">
        <v>43900</v>
      </c>
      <c r="G66" s="59">
        <v>43900</v>
      </c>
      <c r="H66" s="60">
        <v>16.489999999999998</v>
      </c>
      <c r="I66" s="61">
        <f t="shared" si="1"/>
        <v>115.42999999999999</v>
      </c>
    </row>
    <row r="67" spans="1:9" ht="15.75" x14ac:dyDescent="0.25">
      <c r="A67" s="51" t="s">
        <v>37</v>
      </c>
      <c r="B67" s="5">
        <v>218</v>
      </c>
      <c r="C67" s="16" t="s">
        <v>137</v>
      </c>
      <c r="D67" s="53" t="s">
        <v>69</v>
      </c>
      <c r="E67" s="20">
        <v>82</v>
      </c>
      <c r="F67" s="59">
        <v>44712</v>
      </c>
      <c r="G67" s="59">
        <v>44712</v>
      </c>
      <c r="H67" s="60">
        <v>48.38</v>
      </c>
      <c r="I67" s="61">
        <f t="shared" si="1"/>
        <v>3967.1600000000003</v>
      </c>
    </row>
    <row r="68" spans="1:9" ht="15.75" x14ac:dyDescent="0.25">
      <c r="A68" s="51" t="s">
        <v>44</v>
      </c>
      <c r="B68" s="5">
        <v>220</v>
      </c>
      <c r="C68" s="16" t="s">
        <v>138</v>
      </c>
      <c r="D68" s="53" t="s">
        <v>70</v>
      </c>
      <c r="E68" s="20">
        <v>2</v>
      </c>
      <c r="F68" s="59">
        <v>43588</v>
      </c>
      <c r="G68" s="59">
        <v>43588</v>
      </c>
      <c r="H68" s="60">
        <v>115.64</v>
      </c>
      <c r="I68" s="61">
        <f t="shared" si="1"/>
        <v>231.28</v>
      </c>
    </row>
    <row r="69" spans="1:9" ht="15.75" x14ac:dyDescent="0.25">
      <c r="A69" s="51" t="s">
        <v>29</v>
      </c>
      <c r="B69" s="5">
        <v>221</v>
      </c>
      <c r="C69" s="16" t="s">
        <v>139</v>
      </c>
      <c r="D69" s="53" t="s">
        <v>69</v>
      </c>
      <c r="E69" s="20">
        <v>19</v>
      </c>
      <c r="F69" s="59">
        <v>43900</v>
      </c>
      <c r="G69" s="59">
        <v>43900</v>
      </c>
      <c r="H69" s="60">
        <v>7.5755999999999997</v>
      </c>
      <c r="I69" s="61">
        <f t="shared" si="1"/>
        <v>143.93639999999999</v>
      </c>
    </row>
    <row r="70" spans="1:9" ht="15.75" x14ac:dyDescent="0.25">
      <c r="A70" s="51" t="s">
        <v>29</v>
      </c>
      <c r="B70" s="5">
        <v>222</v>
      </c>
      <c r="C70" s="16" t="s">
        <v>140</v>
      </c>
      <c r="D70" s="53" t="s">
        <v>69</v>
      </c>
      <c r="E70" s="20">
        <v>13</v>
      </c>
      <c r="F70" s="59">
        <v>43900</v>
      </c>
      <c r="G70" s="59">
        <v>43900</v>
      </c>
      <c r="H70" s="60">
        <v>7.5755999999999997</v>
      </c>
      <c r="I70" s="61">
        <f t="shared" si="1"/>
        <v>98.482799999999997</v>
      </c>
    </row>
    <row r="71" spans="1:9" ht="15.75" x14ac:dyDescent="0.25">
      <c r="A71" s="51" t="s">
        <v>29</v>
      </c>
      <c r="B71" s="5">
        <v>223</v>
      </c>
      <c r="C71" s="16" t="s">
        <v>141</v>
      </c>
      <c r="D71" s="53" t="s">
        <v>69</v>
      </c>
      <c r="E71" s="20">
        <v>152</v>
      </c>
      <c r="F71" s="59">
        <v>43900</v>
      </c>
      <c r="G71" s="59">
        <v>43900</v>
      </c>
      <c r="H71" s="60">
        <v>12.4962</v>
      </c>
      <c r="I71" s="61">
        <f t="shared" si="1"/>
        <v>1899.4223999999999</v>
      </c>
    </row>
    <row r="72" spans="1:9" ht="15.75" x14ac:dyDescent="0.25">
      <c r="A72" s="51" t="s">
        <v>29</v>
      </c>
      <c r="B72" s="5">
        <v>224</v>
      </c>
      <c r="C72" s="16" t="s">
        <v>142</v>
      </c>
      <c r="D72" s="53" t="s">
        <v>69</v>
      </c>
      <c r="E72" s="20">
        <v>26</v>
      </c>
      <c r="F72" s="59">
        <v>43895</v>
      </c>
      <c r="G72" s="59">
        <v>43895</v>
      </c>
      <c r="H72" s="60">
        <v>10.62</v>
      </c>
      <c r="I72" s="61">
        <f t="shared" si="1"/>
        <v>276.12</v>
      </c>
    </row>
    <row r="73" spans="1:9" ht="15.75" x14ac:dyDescent="0.25">
      <c r="A73" s="51" t="s">
        <v>29</v>
      </c>
      <c r="B73" s="5">
        <v>225</v>
      </c>
      <c r="C73" s="16" t="s">
        <v>143</v>
      </c>
      <c r="D73" s="53" t="s">
        <v>69</v>
      </c>
      <c r="E73" s="20">
        <v>52</v>
      </c>
      <c r="F73" s="59">
        <v>43895</v>
      </c>
      <c r="G73" s="59">
        <v>43895</v>
      </c>
      <c r="H73" s="60">
        <v>10.62</v>
      </c>
      <c r="I73" s="61">
        <f t="shared" si="1"/>
        <v>552.24</v>
      </c>
    </row>
    <row r="74" spans="1:9" ht="15.75" x14ac:dyDescent="0.25">
      <c r="A74" s="51" t="s">
        <v>29</v>
      </c>
      <c r="B74" s="5">
        <v>226</v>
      </c>
      <c r="C74" s="16" t="s">
        <v>144</v>
      </c>
      <c r="D74" s="53" t="s">
        <v>69</v>
      </c>
      <c r="E74" s="20">
        <v>19</v>
      </c>
      <c r="F74" s="59">
        <v>44406</v>
      </c>
      <c r="G74" s="59">
        <v>44406</v>
      </c>
      <c r="H74" s="60">
        <v>339.00220000000002</v>
      </c>
      <c r="I74" s="61">
        <f t="shared" si="1"/>
        <v>6441.0418</v>
      </c>
    </row>
    <row r="75" spans="1:9" ht="15.75" x14ac:dyDescent="0.25">
      <c r="A75" s="88" t="s">
        <v>36</v>
      </c>
      <c r="B75" s="90">
        <v>229</v>
      </c>
      <c r="C75" s="89" t="s">
        <v>278</v>
      </c>
      <c r="D75" s="91" t="s">
        <v>145</v>
      </c>
      <c r="E75" s="92">
        <v>20</v>
      </c>
      <c r="F75" s="59">
        <v>45016</v>
      </c>
      <c r="G75" s="59">
        <v>45016</v>
      </c>
      <c r="H75" s="62">
        <v>387.00400000000002</v>
      </c>
      <c r="I75" s="61">
        <f t="shared" si="1"/>
        <v>7740.08</v>
      </c>
    </row>
    <row r="76" spans="1:9" ht="15.75" x14ac:dyDescent="0.25">
      <c r="A76" s="51" t="s">
        <v>36</v>
      </c>
      <c r="B76" s="5">
        <v>230</v>
      </c>
      <c r="C76" s="16" t="s">
        <v>146</v>
      </c>
      <c r="D76" s="53" t="s">
        <v>145</v>
      </c>
      <c r="E76" s="20">
        <v>22</v>
      </c>
      <c r="F76" s="59">
        <v>41818</v>
      </c>
      <c r="G76" s="59">
        <v>41818</v>
      </c>
      <c r="H76" s="63">
        <v>1044</v>
      </c>
      <c r="I76" s="61">
        <f t="shared" si="1"/>
        <v>22968</v>
      </c>
    </row>
    <row r="77" spans="1:9" ht="15.75" x14ac:dyDescent="0.25">
      <c r="A77" s="51" t="s">
        <v>31</v>
      </c>
      <c r="B77" s="5">
        <v>233</v>
      </c>
      <c r="C77" s="16" t="s">
        <v>147</v>
      </c>
      <c r="D77" s="53" t="s">
        <v>148</v>
      </c>
      <c r="E77" s="20">
        <v>80</v>
      </c>
      <c r="F77" s="59">
        <v>44057</v>
      </c>
      <c r="G77" s="59">
        <v>44057</v>
      </c>
      <c r="H77" s="63">
        <v>590</v>
      </c>
      <c r="I77" s="61">
        <f t="shared" si="1"/>
        <v>47200</v>
      </c>
    </row>
    <row r="78" spans="1:9" ht="15.75" x14ac:dyDescent="0.25">
      <c r="A78" s="51" t="s">
        <v>31</v>
      </c>
      <c r="B78" s="5">
        <v>235</v>
      </c>
      <c r="C78" s="16" t="s">
        <v>149</v>
      </c>
      <c r="D78" s="53" t="s">
        <v>145</v>
      </c>
      <c r="E78" s="20">
        <v>3</v>
      </c>
      <c r="F78" s="59">
        <v>44406</v>
      </c>
      <c r="G78" s="59">
        <v>44406</v>
      </c>
      <c r="H78" s="63">
        <v>513.005</v>
      </c>
      <c r="I78" s="61">
        <f t="shared" si="1"/>
        <v>1539.0149999999999</v>
      </c>
    </row>
    <row r="79" spans="1:9" ht="15.75" x14ac:dyDescent="0.25">
      <c r="A79" s="51" t="s">
        <v>37</v>
      </c>
      <c r="B79" s="5">
        <v>237</v>
      </c>
      <c r="C79" s="16" t="s">
        <v>150</v>
      </c>
      <c r="D79" s="53" t="s">
        <v>90</v>
      </c>
      <c r="E79" s="20">
        <v>2</v>
      </c>
      <c r="F79" s="59">
        <v>43451</v>
      </c>
      <c r="G79" s="59">
        <v>43451</v>
      </c>
      <c r="H79" s="63">
        <v>224</v>
      </c>
      <c r="I79" s="61">
        <f t="shared" si="1"/>
        <v>448</v>
      </c>
    </row>
    <row r="80" spans="1:9" ht="15.75" x14ac:dyDescent="0.25">
      <c r="A80" s="51" t="s">
        <v>31</v>
      </c>
      <c r="B80" s="5">
        <v>238</v>
      </c>
      <c r="C80" s="16" t="s">
        <v>151</v>
      </c>
      <c r="D80" s="53" t="s">
        <v>69</v>
      </c>
      <c r="E80" s="20">
        <v>386</v>
      </c>
      <c r="F80" s="59">
        <v>43592</v>
      </c>
      <c r="G80" s="59">
        <v>43592</v>
      </c>
      <c r="H80" s="63">
        <v>5</v>
      </c>
      <c r="I80" s="61">
        <f t="shared" si="1"/>
        <v>1930</v>
      </c>
    </row>
    <row r="81" spans="1:9" ht="15.75" x14ac:dyDescent="0.25">
      <c r="A81" s="51" t="s">
        <v>29</v>
      </c>
      <c r="B81" s="5">
        <v>243</v>
      </c>
      <c r="C81" s="16" t="s">
        <v>152</v>
      </c>
      <c r="D81" s="53" t="s">
        <v>69</v>
      </c>
      <c r="E81" s="20">
        <v>7</v>
      </c>
      <c r="F81" s="59">
        <v>43588</v>
      </c>
      <c r="G81" s="59">
        <v>43588</v>
      </c>
      <c r="H81" s="63">
        <v>158.59</v>
      </c>
      <c r="I81" s="61">
        <f t="shared" si="1"/>
        <v>1110.1300000000001</v>
      </c>
    </row>
    <row r="82" spans="1:9" ht="15.75" x14ac:dyDescent="0.25">
      <c r="A82" s="51" t="s">
        <v>29</v>
      </c>
      <c r="B82" s="5">
        <v>244</v>
      </c>
      <c r="C82" s="16" t="s">
        <v>153</v>
      </c>
      <c r="D82" s="53" t="s">
        <v>69</v>
      </c>
      <c r="E82" s="20">
        <v>6</v>
      </c>
      <c r="F82" s="59">
        <v>43895</v>
      </c>
      <c r="G82" s="59">
        <v>43895</v>
      </c>
      <c r="H82" s="63">
        <v>200.6</v>
      </c>
      <c r="I82" s="61">
        <f t="shared" si="1"/>
        <v>1203.5999999999999</v>
      </c>
    </row>
    <row r="83" spans="1:9" ht="15.75" x14ac:dyDescent="0.25">
      <c r="A83" s="51" t="s">
        <v>29</v>
      </c>
      <c r="B83" s="5">
        <v>246</v>
      </c>
      <c r="C83" s="16" t="s">
        <v>154</v>
      </c>
      <c r="D83" s="53" t="s">
        <v>74</v>
      </c>
      <c r="E83" s="20">
        <v>8</v>
      </c>
      <c r="F83" s="59">
        <v>44406</v>
      </c>
      <c r="G83" s="59">
        <v>44406</v>
      </c>
      <c r="H83" s="63">
        <v>517.99639999999999</v>
      </c>
      <c r="I83" s="61">
        <f t="shared" si="1"/>
        <v>4143.9712</v>
      </c>
    </row>
    <row r="84" spans="1:9" ht="15.75" x14ac:dyDescent="0.25">
      <c r="A84" s="51" t="s">
        <v>29</v>
      </c>
      <c r="B84" s="5">
        <v>249</v>
      </c>
      <c r="C84" s="16" t="s">
        <v>156</v>
      </c>
      <c r="D84" s="53" t="s">
        <v>69</v>
      </c>
      <c r="E84" s="20">
        <v>214</v>
      </c>
      <c r="F84" s="59">
        <v>42914</v>
      </c>
      <c r="G84" s="59">
        <v>42914</v>
      </c>
      <c r="H84" s="63">
        <v>210</v>
      </c>
      <c r="I84" s="61">
        <f t="shared" si="1"/>
        <v>44940</v>
      </c>
    </row>
    <row r="85" spans="1:9" ht="15.75" x14ac:dyDescent="0.25">
      <c r="A85" s="51" t="s">
        <v>34</v>
      </c>
      <c r="B85" s="5">
        <v>251</v>
      </c>
      <c r="C85" s="16" t="s">
        <v>157</v>
      </c>
      <c r="D85" s="53" t="s">
        <v>69</v>
      </c>
      <c r="E85" s="20">
        <v>800</v>
      </c>
      <c r="F85" s="59">
        <v>44718</v>
      </c>
      <c r="G85" s="59">
        <v>44718</v>
      </c>
      <c r="H85" s="63">
        <v>4</v>
      </c>
      <c r="I85" s="61">
        <f t="shared" si="1"/>
        <v>3200</v>
      </c>
    </row>
    <row r="86" spans="1:9" ht="15.75" x14ac:dyDescent="0.25">
      <c r="A86" s="51" t="s">
        <v>34</v>
      </c>
      <c r="B86" s="5">
        <v>252</v>
      </c>
      <c r="C86" s="16" t="s">
        <v>158</v>
      </c>
      <c r="D86" s="53" t="s">
        <v>74</v>
      </c>
      <c r="E86" s="20">
        <v>59</v>
      </c>
      <c r="F86" s="59">
        <v>43376</v>
      </c>
      <c r="G86" s="59">
        <v>43376</v>
      </c>
      <c r="H86" s="63">
        <v>9</v>
      </c>
      <c r="I86" s="61">
        <f t="shared" si="1"/>
        <v>531</v>
      </c>
    </row>
    <row r="87" spans="1:9" ht="15.75" x14ac:dyDescent="0.25">
      <c r="A87" s="51" t="s">
        <v>34</v>
      </c>
      <c r="B87" s="5">
        <v>253</v>
      </c>
      <c r="C87" s="16" t="s">
        <v>159</v>
      </c>
      <c r="D87" s="53" t="s">
        <v>74</v>
      </c>
      <c r="E87" s="20">
        <v>33</v>
      </c>
      <c r="F87" s="59">
        <v>43588</v>
      </c>
      <c r="G87" s="59">
        <v>43588</v>
      </c>
      <c r="H87" s="63">
        <v>55</v>
      </c>
      <c r="I87" s="61">
        <f t="shared" si="1"/>
        <v>1815</v>
      </c>
    </row>
    <row r="88" spans="1:9" ht="15.75" x14ac:dyDescent="0.25">
      <c r="A88" s="51" t="s">
        <v>29</v>
      </c>
      <c r="B88" s="5">
        <v>254</v>
      </c>
      <c r="C88" s="16" t="s">
        <v>160</v>
      </c>
      <c r="D88" s="53" t="s">
        <v>69</v>
      </c>
      <c r="E88" s="20">
        <v>45</v>
      </c>
      <c r="F88" s="59">
        <v>44693</v>
      </c>
      <c r="G88" s="59">
        <v>44693</v>
      </c>
      <c r="H88" s="63">
        <v>40.71</v>
      </c>
      <c r="I88" s="61">
        <f t="shared" si="1"/>
        <v>1831.95</v>
      </c>
    </row>
    <row r="89" spans="1:9" ht="15.75" x14ac:dyDescent="0.25">
      <c r="A89" s="51" t="s">
        <v>29</v>
      </c>
      <c r="B89" s="5">
        <v>255</v>
      </c>
      <c r="C89" s="16" t="s">
        <v>161</v>
      </c>
      <c r="D89" s="53" t="s">
        <v>69</v>
      </c>
      <c r="E89" s="20">
        <v>40</v>
      </c>
      <c r="F89" s="59">
        <v>44406</v>
      </c>
      <c r="G89" s="59">
        <v>44406</v>
      </c>
      <c r="H89" s="63">
        <v>60.18</v>
      </c>
      <c r="I89" s="61">
        <f t="shared" si="1"/>
        <v>2407.1999999999998</v>
      </c>
    </row>
    <row r="90" spans="1:9" ht="15.75" x14ac:dyDescent="0.25">
      <c r="A90" s="51" t="s">
        <v>29</v>
      </c>
      <c r="B90" s="5">
        <v>256</v>
      </c>
      <c r="C90" s="16" t="s">
        <v>162</v>
      </c>
      <c r="D90" s="53" t="s">
        <v>69</v>
      </c>
      <c r="E90" s="20">
        <v>18</v>
      </c>
      <c r="F90" s="59">
        <v>43895</v>
      </c>
      <c r="G90" s="59">
        <v>43895</v>
      </c>
      <c r="H90" s="63">
        <v>46.02</v>
      </c>
      <c r="I90" s="61">
        <f t="shared" si="1"/>
        <v>828.36</v>
      </c>
    </row>
    <row r="91" spans="1:9" ht="15.75" x14ac:dyDescent="0.25">
      <c r="A91" s="51" t="s">
        <v>44</v>
      </c>
      <c r="B91" s="5">
        <v>259</v>
      </c>
      <c r="C91" s="16" t="s">
        <v>163</v>
      </c>
      <c r="D91" s="53" t="s">
        <v>69</v>
      </c>
      <c r="E91" s="20">
        <v>13</v>
      </c>
      <c r="F91" s="59">
        <v>44722</v>
      </c>
      <c r="G91" s="59">
        <v>44722</v>
      </c>
      <c r="H91" s="63">
        <v>108.56</v>
      </c>
      <c r="I91" s="61">
        <f t="shared" si="1"/>
        <v>1411.28</v>
      </c>
    </row>
    <row r="92" spans="1:9" ht="15.75" x14ac:dyDescent="0.25">
      <c r="A92" s="51" t="s">
        <v>29</v>
      </c>
      <c r="B92" s="5">
        <v>260</v>
      </c>
      <c r="C92" s="16" t="s">
        <v>164</v>
      </c>
      <c r="D92" s="53" t="s">
        <v>69</v>
      </c>
      <c r="E92" s="20">
        <v>12</v>
      </c>
      <c r="F92" s="59">
        <v>43900</v>
      </c>
      <c r="G92" s="59">
        <v>43900</v>
      </c>
      <c r="H92" s="63">
        <v>5.6050000000000004</v>
      </c>
      <c r="I92" s="61">
        <f t="shared" si="1"/>
        <v>67.260000000000005</v>
      </c>
    </row>
    <row r="93" spans="1:9" ht="15" customHeight="1" x14ac:dyDescent="0.25">
      <c r="A93" s="51" t="s">
        <v>29</v>
      </c>
      <c r="B93" s="5">
        <v>264</v>
      </c>
      <c r="C93" s="16" t="s">
        <v>165</v>
      </c>
      <c r="D93" s="53" t="s">
        <v>69</v>
      </c>
      <c r="E93" s="20">
        <v>8</v>
      </c>
      <c r="F93" s="59">
        <v>43900</v>
      </c>
      <c r="G93" s="59">
        <v>43900</v>
      </c>
      <c r="H93" s="63">
        <v>104.2766</v>
      </c>
      <c r="I93" s="61">
        <f t="shared" si="1"/>
        <v>834.21280000000002</v>
      </c>
    </row>
    <row r="94" spans="1:9" ht="15.75" x14ac:dyDescent="0.25">
      <c r="A94" s="51" t="s">
        <v>29</v>
      </c>
      <c r="B94" s="5">
        <v>265</v>
      </c>
      <c r="C94" s="16" t="s">
        <v>166</v>
      </c>
      <c r="D94" s="53" t="s">
        <v>69</v>
      </c>
      <c r="E94" s="20">
        <v>72</v>
      </c>
      <c r="F94" s="59">
        <v>43900</v>
      </c>
      <c r="G94" s="59">
        <v>43900</v>
      </c>
      <c r="H94" s="63">
        <v>104.2766</v>
      </c>
      <c r="I94" s="61">
        <f t="shared" si="1"/>
        <v>7507.9152000000004</v>
      </c>
    </row>
    <row r="95" spans="1:9" ht="15.75" x14ac:dyDescent="0.25">
      <c r="A95" s="51" t="s">
        <v>29</v>
      </c>
      <c r="B95" s="5">
        <v>266</v>
      </c>
      <c r="C95" s="16" t="s">
        <v>167</v>
      </c>
      <c r="D95" s="53" t="s">
        <v>69</v>
      </c>
      <c r="E95" s="20">
        <v>23</v>
      </c>
      <c r="F95" s="59">
        <v>43900</v>
      </c>
      <c r="G95" s="59">
        <v>43900</v>
      </c>
      <c r="H95" s="63">
        <v>104.2766</v>
      </c>
      <c r="I95" s="61">
        <f t="shared" si="1"/>
        <v>2398.3618000000001</v>
      </c>
    </row>
    <row r="96" spans="1:9" ht="15.75" x14ac:dyDescent="0.25">
      <c r="A96" s="51" t="s">
        <v>29</v>
      </c>
      <c r="B96" s="5">
        <v>267</v>
      </c>
      <c r="C96" s="16" t="s">
        <v>168</v>
      </c>
      <c r="D96" s="53" t="s">
        <v>69</v>
      </c>
      <c r="E96" s="20">
        <v>6</v>
      </c>
      <c r="F96" s="59">
        <v>44392</v>
      </c>
      <c r="G96" s="59">
        <v>44392</v>
      </c>
      <c r="H96" s="63">
        <v>194.7</v>
      </c>
      <c r="I96" s="61">
        <f t="shared" si="1"/>
        <v>1168.1999999999998</v>
      </c>
    </row>
    <row r="97" spans="1:9" ht="15.75" x14ac:dyDescent="0.25">
      <c r="A97" s="51" t="s">
        <v>31</v>
      </c>
      <c r="B97" s="5">
        <v>270</v>
      </c>
      <c r="C97" s="16" t="s">
        <v>169</v>
      </c>
      <c r="D97" s="53" t="s">
        <v>69</v>
      </c>
      <c r="E97" s="20">
        <v>2</v>
      </c>
      <c r="F97" s="59">
        <v>44384</v>
      </c>
      <c r="G97" s="59">
        <v>44384</v>
      </c>
      <c r="H97" s="63">
        <v>59</v>
      </c>
      <c r="I97" s="61">
        <f t="shared" si="1"/>
        <v>118</v>
      </c>
    </row>
    <row r="98" spans="1:9" ht="15.75" x14ac:dyDescent="0.25">
      <c r="A98" s="51" t="s">
        <v>29</v>
      </c>
      <c r="B98" s="5">
        <v>272</v>
      </c>
      <c r="C98" s="16" t="s">
        <v>170</v>
      </c>
      <c r="D98" s="53" t="s">
        <v>69</v>
      </c>
      <c r="E98" s="20">
        <v>64</v>
      </c>
      <c r="F98" s="59">
        <v>42914</v>
      </c>
      <c r="G98" s="59">
        <v>42914</v>
      </c>
      <c r="H98" s="63">
        <v>4.01</v>
      </c>
      <c r="I98" s="61">
        <f t="shared" si="1"/>
        <v>256.64</v>
      </c>
    </row>
    <row r="99" spans="1:9" ht="15.75" x14ac:dyDescent="0.25">
      <c r="A99" s="51" t="s">
        <v>29</v>
      </c>
      <c r="B99" s="5">
        <v>274</v>
      </c>
      <c r="C99" s="16" t="s">
        <v>171</v>
      </c>
      <c r="D99" s="53" t="s">
        <v>69</v>
      </c>
      <c r="E99" s="20">
        <v>24</v>
      </c>
      <c r="F99" s="59">
        <v>42914</v>
      </c>
      <c r="G99" s="59">
        <v>42914</v>
      </c>
      <c r="H99" s="63">
        <v>11.8</v>
      </c>
      <c r="I99" s="61">
        <f t="shared" si="1"/>
        <v>283.20000000000005</v>
      </c>
    </row>
    <row r="100" spans="1:9" ht="15" customHeight="1" x14ac:dyDescent="0.25">
      <c r="A100" s="51" t="s">
        <v>53</v>
      </c>
      <c r="B100" s="5">
        <v>276</v>
      </c>
      <c r="C100" s="16" t="s">
        <v>172</v>
      </c>
      <c r="D100" s="53" t="s">
        <v>69</v>
      </c>
      <c r="E100" s="20">
        <v>2</v>
      </c>
      <c r="F100" s="59">
        <v>43900</v>
      </c>
      <c r="G100" s="59">
        <v>43900</v>
      </c>
      <c r="H100" s="63">
        <v>46.291400000000003</v>
      </c>
      <c r="I100" s="61">
        <f t="shared" si="1"/>
        <v>92.582800000000006</v>
      </c>
    </row>
    <row r="101" spans="1:9" ht="15.75" x14ac:dyDescent="0.25">
      <c r="A101" s="51" t="s">
        <v>29</v>
      </c>
      <c r="B101" s="5">
        <v>277</v>
      </c>
      <c r="C101" s="16" t="s">
        <v>173</v>
      </c>
      <c r="D101" s="53" t="s">
        <v>69</v>
      </c>
      <c r="E101" s="20">
        <v>111</v>
      </c>
      <c r="F101" s="59">
        <v>43588</v>
      </c>
      <c r="G101" s="59">
        <v>43588</v>
      </c>
      <c r="H101" s="63">
        <v>5</v>
      </c>
      <c r="I101" s="61">
        <f t="shared" si="1"/>
        <v>555</v>
      </c>
    </row>
    <row r="102" spans="1:9" ht="15.75" x14ac:dyDescent="0.25">
      <c r="A102" s="51" t="s">
        <v>29</v>
      </c>
      <c r="B102" s="5">
        <v>278</v>
      </c>
      <c r="C102" s="16" t="s">
        <v>174</v>
      </c>
      <c r="D102" s="53" t="s">
        <v>69</v>
      </c>
      <c r="E102" s="20">
        <v>184</v>
      </c>
      <c r="F102" s="59">
        <v>41818</v>
      </c>
      <c r="G102" s="59">
        <v>41818</v>
      </c>
      <c r="H102" s="63">
        <v>5.8</v>
      </c>
      <c r="I102" s="61">
        <f t="shared" si="1"/>
        <v>1067.2</v>
      </c>
    </row>
    <row r="103" spans="1:9" ht="15" customHeight="1" x14ac:dyDescent="0.25">
      <c r="A103" s="51" t="s">
        <v>29</v>
      </c>
      <c r="B103" s="5">
        <v>279</v>
      </c>
      <c r="C103" s="16" t="s">
        <v>175</v>
      </c>
      <c r="D103" s="53" t="s">
        <v>90</v>
      </c>
      <c r="E103" s="20">
        <v>1</v>
      </c>
      <c r="F103" s="59">
        <v>44406</v>
      </c>
      <c r="G103" s="59">
        <v>44406</v>
      </c>
      <c r="H103" s="63">
        <v>549.99749999999995</v>
      </c>
      <c r="I103" s="61">
        <f t="shared" si="1"/>
        <v>549.99749999999995</v>
      </c>
    </row>
    <row r="104" spans="1:9" ht="15.75" x14ac:dyDescent="0.25">
      <c r="A104" s="51" t="s">
        <v>44</v>
      </c>
      <c r="B104" s="5">
        <v>280</v>
      </c>
      <c r="C104" s="16" t="s">
        <v>176</v>
      </c>
      <c r="D104" s="53" t="s">
        <v>69</v>
      </c>
      <c r="E104" s="20">
        <v>5</v>
      </c>
      <c r="F104" s="59">
        <v>44426</v>
      </c>
      <c r="G104" s="59">
        <v>44426</v>
      </c>
      <c r="H104" s="63">
        <v>153.4</v>
      </c>
      <c r="I104" s="61">
        <f t="shared" si="1"/>
        <v>767</v>
      </c>
    </row>
    <row r="105" spans="1:9" ht="15.75" x14ac:dyDescent="0.25">
      <c r="A105" s="51" t="s">
        <v>44</v>
      </c>
      <c r="B105" s="5">
        <v>282</v>
      </c>
      <c r="C105" s="16" t="s">
        <v>177</v>
      </c>
      <c r="D105" s="53" t="s">
        <v>69</v>
      </c>
      <c r="E105" s="20">
        <v>1</v>
      </c>
      <c r="F105" s="59">
        <v>43095</v>
      </c>
      <c r="G105" s="59">
        <v>43095</v>
      </c>
      <c r="H105" s="63">
        <v>2595</v>
      </c>
      <c r="I105" s="61">
        <f t="shared" si="1"/>
        <v>2595</v>
      </c>
    </row>
    <row r="106" spans="1:9" ht="15.75" x14ac:dyDescent="0.25">
      <c r="A106" s="51" t="s">
        <v>33</v>
      </c>
      <c r="B106" s="5">
        <v>284</v>
      </c>
      <c r="C106" s="16" t="s">
        <v>178</v>
      </c>
      <c r="D106" s="53" t="s">
        <v>90</v>
      </c>
      <c r="E106" s="20">
        <v>13</v>
      </c>
      <c r="F106" s="59">
        <v>44366</v>
      </c>
      <c r="G106" s="59">
        <v>44366</v>
      </c>
      <c r="H106" s="63">
        <v>177</v>
      </c>
      <c r="I106" s="61">
        <f t="shared" si="1"/>
        <v>2301</v>
      </c>
    </row>
    <row r="107" spans="1:9" ht="15.75" x14ac:dyDescent="0.25">
      <c r="A107" s="51" t="s">
        <v>33</v>
      </c>
      <c r="B107" s="5">
        <v>286</v>
      </c>
      <c r="C107" s="16" t="s">
        <v>179</v>
      </c>
      <c r="D107" s="53" t="s">
        <v>90</v>
      </c>
      <c r="E107" s="20">
        <v>8</v>
      </c>
      <c r="F107" s="59">
        <v>44366</v>
      </c>
      <c r="G107" s="59">
        <v>44366</v>
      </c>
      <c r="H107" s="63">
        <v>177</v>
      </c>
      <c r="I107" s="61">
        <f t="shared" si="1"/>
        <v>1416</v>
      </c>
    </row>
    <row r="108" spans="1:9" ht="15.75" x14ac:dyDescent="0.25">
      <c r="A108" s="51" t="s">
        <v>29</v>
      </c>
      <c r="B108" s="5">
        <v>289</v>
      </c>
      <c r="C108" s="16" t="s">
        <v>180</v>
      </c>
      <c r="D108" s="53" t="s">
        <v>69</v>
      </c>
      <c r="E108" s="20">
        <v>7</v>
      </c>
      <c r="F108" s="59">
        <v>43248</v>
      </c>
      <c r="G108" s="59">
        <v>43248</v>
      </c>
      <c r="H108" s="63">
        <v>57.63</v>
      </c>
      <c r="I108" s="61">
        <f t="shared" ref="I108:I159" si="2">E108*$H108</f>
        <v>403.41</v>
      </c>
    </row>
    <row r="109" spans="1:9" ht="15.75" x14ac:dyDescent="0.25">
      <c r="A109" s="51" t="s">
        <v>29</v>
      </c>
      <c r="B109" s="5">
        <v>291</v>
      </c>
      <c r="C109" s="16" t="s">
        <v>181</v>
      </c>
      <c r="D109" s="53" t="s">
        <v>69</v>
      </c>
      <c r="E109" s="20">
        <v>6</v>
      </c>
      <c r="F109" s="59">
        <v>43900</v>
      </c>
      <c r="G109" s="59">
        <v>43900</v>
      </c>
      <c r="H109" s="63">
        <v>81.42</v>
      </c>
      <c r="I109" s="61">
        <f t="shared" si="2"/>
        <v>488.52</v>
      </c>
    </row>
    <row r="110" spans="1:9" ht="15.75" x14ac:dyDescent="0.25">
      <c r="A110" s="51" t="s">
        <v>34</v>
      </c>
      <c r="B110" s="5">
        <v>292</v>
      </c>
      <c r="C110" s="16" t="s">
        <v>182</v>
      </c>
      <c r="D110" s="53" t="s">
        <v>74</v>
      </c>
      <c r="E110" s="20">
        <v>580</v>
      </c>
      <c r="F110" s="59">
        <v>44718</v>
      </c>
      <c r="G110" s="59">
        <v>44718</v>
      </c>
      <c r="H110" s="63">
        <v>81.42</v>
      </c>
      <c r="I110" s="61">
        <f t="shared" si="2"/>
        <v>47223.6</v>
      </c>
    </row>
    <row r="111" spans="1:9" ht="15.75" x14ac:dyDescent="0.25">
      <c r="A111" s="51" t="s">
        <v>34</v>
      </c>
      <c r="B111" s="5">
        <v>295</v>
      </c>
      <c r="C111" s="16" t="s">
        <v>183</v>
      </c>
      <c r="D111" s="53" t="s">
        <v>74</v>
      </c>
      <c r="E111" s="20">
        <v>13</v>
      </c>
      <c r="F111" s="59">
        <v>43588</v>
      </c>
      <c r="G111" s="59">
        <v>43588</v>
      </c>
      <c r="H111" s="63">
        <v>54</v>
      </c>
      <c r="I111" s="61">
        <f t="shared" si="2"/>
        <v>702</v>
      </c>
    </row>
    <row r="112" spans="1:9" ht="15.75" x14ac:dyDescent="0.25">
      <c r="A112" s="51" t="s">
        <v>29</v>
      </c>
      <c r="B112" s="5">
        <v>300</v>
      </c>
      <c r="C112" s="16" t="s">
        <v>184</v>
      </c>
      <c r="D112" s="53" t="s">
        <v>69</v>
      </c>
      <c r="E112" s="20">
        <v>18</v>
      </c>
      <c r="F112" s="59">
        <v>43977</v>
      </c>
      <c r="G112" s="59">
        <v>43977</v>
      </c>
      <c r="H112" s="63">
        <v>161.66</v>
      </c>
      <c r="I112" s="61">
        <f t="shared" si="2"/>
        <v>2909.88</v>
      </c>
    </row>
    <row r="113" spans="1:9" ht="15.75" x14ac:dyDescent="0.25">
      <c r="A113" s="51" t="s">
        <v>29</v>
      </c>
      <c r="B113" s="5">
        <v>301</v>
      </c>
      <c r="C113" s="16" t="s">
        <v>185</v>
      </c>
      <c r="D113" s="53" t="s">
        <v>69</v>
      </c>
      <c r="E113" s="20">
        <v>22</v>
      </c>
      <c r="F113" s="59">
        <v>43900</v>
      </c>
      <c r="G113" s="59">
        <v>43900</v>
      </c>
      <c r="H113" s="63">
        <v>104.2766</v>
      </c>
      <c r="I113" s="61">
        <f t="shared" si="2"/>
        <v>2294.0852</v>
      </c>
    </row>
    <row r="114" spans="1:9" ht="15.75" x14ac:dyDescent="0.25">
      <c r="A114" s="51" t="s">
        <v>29</v>
      </c>
      <c r="B114" s="5">
        <v>302</v>
      </c>
      <c r="C114" s="16" t="s">
        <v>186</v>
      </c>
      <c r="D114" s="53" t="s">
        <v>69</v>
      </c>
      <c r="E114" s="20">
        <v>17</v>
      </c>
      <c r="F114" s="59">
        <v>43900</v>
      </c>
      <c r="G114" s="59">
        <v>43900</v>
      </c>
      <c r="H114" s="63">
        <v>104.2766</v>
      </c>
      <c r="I114" s="61">
        <f t="shared" si="2"/>
        <v>1772.7021999999999</v>
      </c>
    </row>
    <row r="115" spans="1:9" ht="15.75" x14ac:dyDescent="0.25">
      <c r="A115" s="51" t="s">
        <v>29</v>
      </c>
      <c r="B115" s="5">
        <v>303</v>
      </c>
      <c r="C115" s="16" t="s">
        <v>187</v>
      </c>
      <c r="D115" s="53" t="s">
        <v>69</v>
      </c>
      <c r="E115" s="20">
        <v>3</v>
      </c>
      <c r="F115" s="59">
        <v>43592</v>
      </c>
      <c r="G115" s="59">
        <v>43592</v>
      </c>
      <c r="H115" s="63">
        <v>25</v>
      </c>
      <c r="I115" s="61">
        <f t="shared" si="2"/>
        <v>75</v>
      </c>
    </row>
    <row r="116" spans="1:9" ht="15.75" x14ac:dyDescent="0.25">
      <c r="A116" s="51" t="s">
        <v>53</v>
      </c>
      <c r="B116" s="5">
        <v>304</v>
      </c>
      <c r="C116" s="16" t="s">
        <v>188</v>
      </c>
      <c r="D116" s="53" t="s">
        <v>69</v>
      </c>
      <c r="E116" s="20">
        <v>4</v>
      </c>
      <c r="F116" s="59">
        <v>43797</v>
      </c>
      <c r="G116" s="59">
        <v>43797</v>
      </c>
      <c r="H116" s="63">
        <v>110</v>
      </c>
      <c r="I116" s="61">
        <f t="shared" si="2"/>
        <v>440</v>
      </c>
    </row>
    <row r="117" spans="1:9" ht="15.75" x14ac:dyDescent="0.25">
      <c r="A117" s="51" t="s">
        <v>53</v>
      </c>
      <c r="B117" s="5">
        <v>305</v>
      </c>
      <c r="C117" s="16" t="s">
        <v>189</v>
      </c>
      <c r="D117" s="53" t="s">
        <v>70</v>
      </c>
      <c r="E117" s="20">
        <v>40</v>
      </c>
      <c r="F117" s="59">
        <v>44365</v>
      </c>
      <c r="G117" s="59">
        <v>44365</v>
      </c>
      <c r="H117" s="63">
        <v>536.9</v>
      </c>
      <c r="I117" s="61">
        <f t="shared" si="2"/>
        <v>21476</v>
      </c>
    </row>
    <row r="118" spans="1:9" ht="15.75" x14ac:dyDescent="0.25">
      <c r="A118" s="51" t="s">
        <v>53</v>
      </c>
      <c r="B118" s="5">
        <v>306</v>
      </c>
      <c r="C118" s="16" t="s">
        <v>190</v>
      </c>
      <c r="D118" s="53" t="s">
        <v>69</v>
      </c>
      <c r="E118" s="20">
        <v>19</v>
      </c>
      <c r="F118" s="59">
        <v>44365</v>
      </c>
      <c r="G118" s="59">
        <v>44365</v>
      </c>
      <c r="H118" s="63">
        <v>76.7</v>
      </c>
      <c r="I118" s="61">
        <f t="shared" si="2"/>
        <v>1457.3</v>
      </c>
    </row>
    <row r="119" spans="1:9" ht="15.75" x14ac:dyDescent="0.25">
      <c r="A119" s="51" t="s">
        <v>52</v>
      </c>
      <c r="B119" s="5">
        <v>307</v>
      </c>
      <c r="C119" s="16" t="s">
        <v>191</v>
      </c>
      <c r="D119" s="53" t="s">
        <v>69</v>
      </c>
      <c r="E119" s="20">
        <v>20</v>
      </c>
      <c r="F119" s="59">
        <v>44718</v>
      </c>
      <c r="G119" s="59">
        <v>44718</v>
      </c>
      <c r="H119" s="63">
        <v>200.6</v>
      </c>
      <c r="I119" s="61">
        <f t="shared" si="2"/>
        <v>4012</v>
      </c>
    </row>
    <row r="120" spans="1:9" ht="15.75" x14ac:dyDescent="0.25">
      <c r="A120" s="51" t="s">
        <v>26</v>
      </c>
      <c r="B120" s="5">
        <v>308</v>
      </c>
      <c r="C120" s="16" t="s">
        <v>192</v>
      </c>
      <c r="D120" s="53" t="s">
        <v>69</v>
      </c>
      <c r="E120" s="20">
        <v>11</v>
      </c>
      <c r="F120" s="59">
        <v>44385</v>
      </c>
      <c r="G120" s="59">
        <v>44385</v>
      </c>
      <c r="H120" s="63">
        <v>403.56</v>
      </c>
      <c r="I120" s="61">
        <f t="shared" si="2"/>
        <v>4439.16</v>
      </c>
    </row>
    <row r="121" spans="1:9" ht="15.75" x14ac:dyDescent="0.25">
      <c r="A121" s="51" t="s">
        <v>52</v>
      </c>
      <c r="B121" s="5">
        <v>312</v>
      </c>
      <c r="C121" s="16" t="s">
        <v>193</v>
      </c>
      <c r="D121" s="53" t="s">
        <v>69</v>
      </c>
      <c r="E121" s="20">
        <v>3</v>
      </c>
      <c r="F121" s="59">
        <v>44385</v>
      </c>
      <c r="G121" s="59">
        <v>44385</v>
      </c>
      <c r="H121" s="63">
        <v>2212.5</v>
      </c>
      <c r="I121" s="61">
        <f t="shared" si="2"/>
        <v>6637.5</v>
      </c>
    </row>
    <row r="122" spans="1:9" ht="15.75" x14ac:dyDescent="0.25">
      <c r="A122" s="51" t="s">
        <v>29</v>
      </c>
      <c r="B122" s="5">
        <v>313</v>
      </c>
      <c r="C122" s="16" t="s">
        <v>194</v>
      </c>
      <c r="D122" s="53" t="s">
        <v>69</v>
      </c>
      <c r="E122" s="20">
        <v>2</v>
      </c>
      <c r="F122" s="59">
        <v>44406</v>
      </c>
      <c r="G122" s="59">
        <v>44406</v>
      </c>
      <c r="H122" s="63">
        <v>430.00380000000001</v>
      </c>
      <c r="I122" s="61">
        <f t="shared" si="2"/>
        <v>860.00760000000002</v>
      </c>
    </row>
    <row r="123" spans="1:9" ht="15.75" x14ac:dyDescent="0.25">
      <c r="A123" s="51" t="s">
        <v>51</v>
      </c>
      <c r="B123" s="5">
        <v>314</v>
      </c>
      <c r="C123" s="16" t="s">
        <v>195</v>
      </c>
      <c r="D123" s="53" t="s">
        <v>69</v>
      </c>
      <c r="E123" s="20">
        <v>1</v>
      </c>
      <c r="F123" s="59">
        <v>44714</v>
      </c>
      <c r="G123" s="59">
        <v>44714</v>
      </c>
      <c r="H123" s="63">
        <v>355.33339999999998</v>
      </c>
      <c r="I123" s="61">
        <f t="shared" si="2"/>
        <v>355.33339999999998</v>
      </c>
    </row>
    <row r="124" spans="1:9" ht="15.75" x14ac:dyDescent="0.25">
      <c r="A124" s="51" t="s">
        <v>29</v>
      </c>
      <c r="B124" s="5">
        <v>315</v>
      </c>
      <c r="C124" s="16" t="s">
        <v>196</v>
      </c>
      <c r="D124" s="53" t="s">
        <v>69</v>
      </c>
      <c r="E124" s="20">
        <v>13</v>
      </c>
      <c r="F124" s="59">
        <v>44385</v>
      </c>
      <c r="G124" s="59">
        <v>44385</v>
      </c>
      <c r="H124" s="63">
        <v>4.42</v>
      </c>
      <c r="I124" s="61">
        <f t="shared" si="2"/>
        <v>57.46</v>
      </c>
    </row>
    <row r="125" spans="1:9" ht="15.75" x14ac:dyDescent="0.25">
      <c r="A125" s="51" t="s">
        <v>32</v>
      </c>
      <c r="B125" s="5">
        <v>316</v>
      </c>
      <c r="C125" s="16" t="s">
        <v>197</v>
      </c>
      <c r="D125" s="53" t="s">
        <v>198</v>
      </c>
      <c r="E125" s="20">
        <v>20</v>
      </c>
      <c r="F125" s="59">
        <v>44384</v>
      </c>
      <c r="G125" s="59">
        <v>44384</v>
      </c>
      <c r="H125" s="63">
        <v>81.42</v>
      </c>
      <c r="I125" s="61">
        <f t="shared" si="2"/>
        <v>1628.4</v>
      </c>
    </row>
    <row r="126" spans="1:9" ht="15.75" x14ac:dyDescent="0.25">
      <c r="A126" s="51" t="s">
        <v>32</v>
      </c>
      <c r="B126" s="5">
        <v>317</v>
      </c>
      <c r="C126" s="16" t="s">
        <v>199</v>
      </c>
      <c r="D126" s="53" t="s">
        <v>74</v>
      </c>
      <c r="E126" s="20">
        <v>102</v>
      </c>
      <c r="F126" s="59">
        <v>44384</v>
      </c>
      <c r="G126" s="59">
        <v>44384</v>
      </c>
      <c r="H126" s="63">
        <v>43.66</v>
      </c>
      <c r="I126" s="61">
        <f t="shared" si="2"/>
        <v>4453.32</v>
      </c>
    </row>
    <row r="127" spans="1:9" ht="15.75" x14ac:dyDescent="0.25">
      <c r="A127" s="51" t="s">
        <v>44</v>
      </c>
      <c r="B127" s="5">
        <v>318</v>
      </c>
      <c r="C127" s="16" t="s">
        <v>200</v>
      </c>
      <c r="D127" s="53" t="s">
        <v>69</v>
      </c>
      <c r="E127" s="20">
        <v>384</v>
      </c>
      <c r="F127" s="59">
        <v>44389</v>
      </c>
      <c r="G127" s="59">
        <v>44389</v>
      </c>
      <c r="H127" s="63">
        <v>15.54</v>
      </c>
      <c r="I127" s="61">
        <f t="shared" si="2"/>
        <v>5967.36</v>
      </c>
    </row>
    <row r="128" spans="1:9" ht="15.75" x14ac:dyDescent="0.25">
      <c r="A128" s="51" t="s">
        <v>29</v>
      </c>
      <c r="B128" s="5">
        <v>321</v>
      </c>
      <c r="C128" s="16" t="s">
        <v>289</v>
      </c>
      <c r="D128" s="53" t="s">
        <v>90</v>
      </c>
      <c r="E128" s="20">
        <v>1</v>
      </c>
      <c r="F128" s="59">
        <v>44693</v>
      </c>
      <c r="G128" s="59">
        <v>44693</v>
      </c>
      <c r="H128" s="63">
        <v>37.76</v>
      </c>
      <c r="I128" s="61">
        <f t="shared" si="2"/>
        <v>37.76</v>
      </c>
    </row>
    <row r="129" spans="1:9" ht="15.75" x14ac:dyDescent="0.25">
      <c r="A129" s="51" t="s">
        <v>66</v>
      </c>
      <c r="B129" s="5">
        <v>322</v>
      </c>
      <c r="C129" s="16" t="s">
        <v>201</v>
      </c>
      <c r="D129" s="53" t="s">
        <v>69</v>
      </c>
      <c r="E129" s="20">
        <v>1</v>
      </c>
      <c r="F129" s="59">
        <v>44392</v>
      </c>
      <c r="G129" s="59">
        <v>44392</v>
      </c>
      <c r="H129" s="63">
        <v>285.56</v>
      </c>
      <c r="I129" s="61">
        <f t="shared" si="2"/>
        <v>285.56</v>
      </c>
    </row>
    <row r="130" spans="1:9" ht="15.75" x14ac:dyDescent="0.25">
      <c r="A130" s="51" t="s">
        <v>44</v>
      </c>
      <c r="B130" s="5">
        <v>323</v>
      </c>
      <c r="C130" s="16" t="s">
        <v>202</v>
      </c>
      <c r="D130" s="53" t="s">
        <v>69</v>
      </c>
      <c r="E130" s="20">
        <v>10</v>
      </c>
      <c r="F130" s="59">
        <v>44406</v>
      </c>
      <c r="G130" s="59">
        <v>44406</v>
      </c>
      <c r="H130" s="63">
        <v>194.7</v>
      </c>
      <c r="I130" s="61">
        <f t="shared" si="2"/>
        <v>1947</v>
      </c>
    </row>
    <row r="131" spans="1:9" ht="15.75" x14ac:dyDescent="0.25">
      <c r="A131" s="51" t="s">
        <v>36</v>
      </c>
      <c r="B131" s="5">
        <v>324</v>
      </c>
      <c r="C131" s="16" t="s">
        <v>203</v>
      </c>
      <c r="D131" s="53" t="s">
        <v>145</v>
      </c>
      <c r="E131" s="20">
        <v>194</v>
      </c>
      <c r="F131" s="59">
        <v>44406</v>
      </c>
      <c r="G131" s="59">
        <v>44406</v>
      </c>
      <c r="H131" s="63">
        <v>191.58480000000003</v>
      </c>
      <c r="I131" s="61">
        <f t="shared" si="2"/>
        <v>37167.451200000003</v>
      </c>
    </row>
    <row r="132" spans="1:9" ht="15.75" x14ac:dyDescent="0.25">
      <c r="A132" s="51" t="s">
        <v>29</v>
      </c>
      <c r="B132" s="5">
        <v>325</v>
      </c>
      <c r="C132" s="16" t="s">
        <v>204</v>
      </c>
      <c r="D132" s="53" t="s">
        <v>74</v>
      </c>
      <c r="E132" s="20">
        <v>9</v>
      </c>
      <c r="F132" s="59">
        <v>44406</v>
      </c>
      <c r="G132" s="59">
        <v>44406</v>
      </c>
      <c r="H132" s="63">
        <v>159.30000000000001</v>
      </c>
      <c r="I132" s="61">
        <f t="shared" si="2"/>
        <v>1433.7</v>
      </c>
    </row>
    <row r="133" spans="1:9" ht="15.75" x14ac:dyDescent="0.25">
      <c r="A133" s="51" t="s">
        <v>29</v>
      </c>
      <c r="B133" s="5">
        <v>326</v>
      </c>
      <c r="C133" s="16" t="s">
        <v>205</v>
      </c>
      <c r="D133" s="53" t="s">
        <v>69</v>
      </c>
      <c r="E133" s="20">
        <v>10</v>
      </c>
      <c r="F133" s="59">
        <v>44406</v>
      </c>
      <c r="G133" s="59">
        <v>44406</v>
      </c>
      <c r="H133" s="63">
        <v>130.3192</v>
      </c>
      <c r="I133" s="61">
        <f t="shared" si="2"/>
        <v>1303.192</v>
      </c>
    </row>
    <row r="134" spans="1:9" ht="15.75" x14ac:dyDescent="0.25">
      <c r="A134" s="88" t="s">
        <v>36</v>
      </c>
      <c r="B134" s="90">
        <v>327</v>
      </c>
      <c r="C134" s="89" t="s">
        <v>277</v>
      </c>
      <c r="D134" s="91" t="s">
        <v>145</v>
      </c>
      <c r="E134" s="20">
        <v>10</v>
      </c>
      <c r="F134" s="59">
        <v>45016</v>
      </c>
      <c r="G134" s="59">
        <v>45016</v>
      </c>
      <c r="H134" s="63">
        <v>395.99599999999998</v>
      </c>
      <c r="I134" s="61">
        <f t="shared" si="2"/>
        <v>3959.96</v>
      </c>
    </row>
    <row r="135" spans="1:9" ht="15.75" x14ac:dyDescent="0.25">
      <c r="A135" s="51" t="s">
        <v>29</v>
      </c>
      <c r="B135" s="5">
        <v>328</v>
      </c>
      <c r="C135" s="16" t="s">
        <v>206</v>
      </c>
      <c r="D135" s="53" t="s">
        <v>69</v>
      </c>
      <c r="E135" s="20">
        <v>5</v>
      </c>
      <c r="F135" s="59">
        <v>44407</v>
      </c>
      <c r="G135" s="59">
        <v>44407</v>
      </c>
      <c r="H135" s="63">
        <v>56.120800000000003</v>
      </c>
      <c r="I135" s="61">
        <f t="shared" si="2"/>
        <v>280.60400000000004</v>
      </c>
    </row>
    <row r="136" spans="1:9" ht="15.75" x14ac:dyDescent="0.25">
      <c r="A136" s="51" t="s">
        <v>26</v>
      </c>
      <c r="B136" s="5">
        <v>330</v>
      </c>
      <c r="C136" s="16" t="s">
        <v>207</v>
      </c>
      <c r="D136" s="53" t="s">
        <v>69</v>
      </c>
      <c r="E136" s="20">
        <v>53</v>
      </c>
      <c r="F136" s="59">
        <v>44418</v>
      </c>
      <c r="G136" s="59">
        <v>44418</v>
      </c>
      <c r="H136" s="63">
        <v>230.1</v>
      </c>
      <c r="I136" s="61">
        <f t="shared" si="2"/>
        <v>12195.3</v>
      </c>
    </row>
    <row r="137" spans="1:9" ht="15.75" x14ac:dyDescent="0.25">
      <c r="A137" s="51" t="s">
        <v>44</v>
      </c>
      <c r="B137" s="5">
        <v>332</v>
      </c>
      <c r="C137" s="16" t="s">
        <v>208</v>
      </c>
      <c r="D137" s="53" t="s">
        <v>69</v>
      </c>
      <c r="E137" s="20">
        <v>16</v>
      </c>
      <c r="F137" s="59">
        <v>44426</v>
      </c>
      <c r="G137" s="59">
        <v>44426</v>
      </c>
      <c r="H137" s="63">
        <v>678.5</v>
      </c>
      <c r="I137" s="61">
        <f t="shared" si="2"/>
        <v>10856</v>
      </c>
    </row>
    <row r="138" spans="1:9" ht="15.75" x14ac:dyDescent="0.25">
      <c r="A138" s="51" t="s">
        <v>44</v>
      </c>
      <c r="B138" s="5">
        <v>333</v>
      </c>
      <c r="C138" s="16" t="s">
        <v>209</v>
      </c>
      <c r="D138" s="53" t="s">
        <v>69</v>
      </c>
      <c r="E138" s="20">
        <v>1</v>
      </c>
      <c r="F138" s="59">
        <v>44426</v>
      </c>
      <c r="G138" s="59">
        <v>44426</v>
      </c>
      <c r="H138" s="63">
        <v>1121</v>
      </c>
      <c r="I138" s="61">
        <f t="shared" si="2"/>
        <v>1121</v>
      </c>
    </row>
    <row r="139" spans="1:9" ht="15.75" x14ac:dyDescent="0.25">
      <c r="A139" s="51" t="s">
        <v>31</v>
      </c>
      <c r="B139" s="5">
        <v>334</v>
      </c>
      <c r="C139" s="16" t="s">
        <v>210</v>
      </c>
      <c r="D139" s="53" t="s">
        <v>148</v>
      </c>
      <c r="E139" s="20">
        <v>34</v>
      </c>
      <c r="F139" s="59">
        <v>44532</v>
      </c>
      <c r="G139" s="59">
        <v>44532</v>
      </c>
      <c r="H139" s="63">
        <v>2255.8823529411702</v>
      </c>
      <c r="I139" s="61">
        <f t="shared" si="2"/>
        <v>76699.999999999782</v>
      </c>
    </row>
    <row r="140" spans="1:9" ht="15.75" x14ac:dyDescent="0.25">
      <c r="A140" s="51" t="s">
        <v>29</v>
      </c>
      <c r="B140" s="5">
        <v>337</v>
      </c>
      <c r="C140" s="16" t="s">
        <v>211</v>
      </c>
      <c r="D140" s="53" t="s">
        <v>69</v>
      </c>
      <c r="E140" s="20">
        <v>26</v>
      </c>
      <c r="F140" s="59">
        <v>44691</v>
      </c>
      <c r="G140" s="59">
        <v>44691</v>
      </c>
      <c r="H140" s="63">
        <v>19.849160000000001</v>
      </c>
      <c r="I140" s="61">
        <f t="shared" si="2"/>
        <v>516.07816000000003</v>
      </c>
    </row>
    <row r="141" spans="1:9" ht="15.75" x14ac:dyDescent="0.25">
      <c r="A141" s="51" t="s">
        <v>29</v>
      </c>
      <c r="B141" s="5">
        <v>338</v>
      </c>
      <c r="C141" s="16" t="s">
        <v>212</v>
      </c>
      <c r="D141" s="53" t="s">
        <v>69</v>
      </c>
      <c r="E141" s="20">
        <v>8</v>
      </c>
      <c r="F141" s="59">
        <v>44691</v>
      </c>
      <c r="G141" s="59">
        <v>44691</v>
      </c>
      <c r="H141" s="63">
        <v>651.99719999999991</v>
      </c>
      <c r="I141" s="61">
        <f t="shared" si="2"/>
        <v>5215.9775999999993</v>
      </c>
    </row>
    <row r="142" spans="1:9" ht="15.75" x14ac:dyDescent="0.25">
      <c r="A142" s="51" t="s">
        <v>67</v>
      </c>
      <c r="B142" s="5">
        <v>339</v>
      </c>
      <c r="C142" s="16" t="s">
        <v>213</v>
      </c>
      <c r="D142" s="53" t="s">
        <v>69</v>
      </c>
      <c r="E142" s="20">
        <v>10</v>
      </c>
      <c r="F142" s="59">
        <v>44691</v>
      </c>
      <c r="G142" s="59">
        <v>44691</v>
      </c>
      <c r="H142" s="63">
        <v>575.25</v>
      </c>
      <c r="I142" s="61">
        <f t="shared" si="2"/>
        <v>5752.5</v>
      </c>
    </row>
    <row r="143" spans="1:9" ht="15.75" x14ac:dyDescent="0.25">
      <c r="A143" s="51" t="s">
        <v>29</v>
      </c>
      <c r="B143" s="5">
        <v>340</v>
      </c>
      <c r="C143" s="16" t="s">
        <v>214</v>
      </c>
      <c r="D143" s="53" t="s">
        <v>69</v>
      </c>
      <c r="E143" s="20">
        <v>9</v>
      </c>
      <c r="F143" s="59">
        <v>44693</v>
      </c>
      <c r="G143" s="59">
        <v>44693</v>
      </c>
      <c r="H143" s="63">
        <v>41.3</v>
      </c>
      <c r="I143" s="61">
        <f t="shared" si="2"/>
        <v>371.7</v>
      </c>
    </row>
    <row r="144" spans="1:9" ht="15.75" x14ac:dyDescent="0.25">
      <c r="A144" s="51" t="s">
        <v>29</v>
      </c>
      <c r="B144" s="5">
        <v>341</v>
      </c>
      <c r="C144" s="16" t="s">
        <v>215</v>
      </c>
      <c r="D144" s="53" t="s">
        <v>74</v>
      </c>
      <c r="E144" s="20">
        <v>25</v>
      </c>
      <c r="F144" s="59">
        <v>44693</v>
      </c>
      <c r="G144" s="59">
        <v>44693</v>
      </c>
      <c r="H144" s="63">
        <v>442.5</v>
      </c>
      <c r="I144" s="61">
        <f t="shared" si="2"/>
        <v>11062.5</v>
      </c>
    </row>
    <row r="145" spans="1:9" ht="15.75" x14ac:dyDescent="0.25">
      <c r="A145" s="51" t="s">
        <v>29</v>
      </c>
      <c r="B145" s="5">
        <v>342</v>
      </c>
      <c r="C145" s="16" t="s">
        <v>216</v>
      </c>
      <c r="D145" s="53" t="s">
        <v>69</v>
      </c>
      <c r="E145" s="20">
        <v>14</v>
      </c>
      <c r="F145" s="59">
        <v>44693</v>
      </c>
      <c r="G145" s="59">
        <v>44693</v>
      </c>
      <c r="H145" s="63">
        <v>36.58</v>
      </c>
      <c r="I145" s="61">
        <f t="shared" si="2"/>
        <v>512.12</v>
      </c>
    </row>
    <row r="146" spans="1:9" ht="15.75" x14ac:dyDescent="0.25">
      <c r="A146" s="51" t="s">
        <v>29</v>
      </c>
      <c r="B146" s="5">
        <v>343</v>
      </c>
      <c r="C146" s="16" t="s">
        <v>217</v>
      </c>
      <c r="D146" s="53" t="s">
        <v>69</v>
      </c>
      <c r="E146" s="20">
        <v>229</v>
      </c>
      <c r="F146" s="59">
        <v>44693</v>
      </c>
      <c r="G146" s="59">
        <v>44693</v>
      </c>
      <c r="H146" s="63">
        <v>2.9166666666666599</v>
      </c>
      <c r="I146" s="61">
        <f t="shared" si="2"/>
        <v>667.91666666666515</v>
      </c>
    </row>
    <row r="147" spans="1:9" ht="15.75" x14ac:dyDescent="0.25">
      <c r="A147" s="51" t="s">
        <v>29</v>
      </c>
      <c r="B147" s="5">
        <v>344</v>
      </c>
      <c r="C147" s="16" t="s">
        <v>218</v>
      </c>
      <c r="D147" s="53" t="s">
        <v>90</v>
      </c>
      <c r="E147" s="20">
        <v>20</v>
      </c>
      <c r="F147" s="59">
        <v>44693</v>
      </c>
      <c r="G147" s="59">
        <v>44693</v>
      </c>
      <c r="H147" s="63">
        <v>356.36</v>
      </c>
      <c r="I147" s="61">
        <f t="shared" si="2"/>
        <v>7127.2000000000007</v>
      </c>
    </row>
    <row r="148" spans="1:9" ht="15.75" x14ac:dyDescent="0.25">
      <c r="A148" s="51" t="s">
        <v>29</v>
      </c>
      <c r="B148" s="5">
        <v>345</v>
      </c>
      <c r="C148" s="16" t="s">
        <v>219</v>
      </c>
      <c r="D148" s="53" t="s">
        <v>69</v>
      </c>
      <c r="E148" s="20">
        <v>27</v>
      </c>
      <c r="F148" s="59">
        <v>44693</v>
      </c>
      <c r="G148" s="59">
        <v>44693</v>
      </c>
      <c r="H148" s="63">
        <v>28.32</v>
      </c>
      <c r="I148" s="61">
        <f t="shared" si="2"/>
        <v>764.64</v>
      </c>
    </row>
    <row r="149" spans="1:9" ht="15.75" x14ac:dyDescent="0.25">
      <c r="A149" s="51" t="s">
        <v>47</v>
      </c>
      <c r="B149" s="5">
        <v>347</v>
      </c>
      <c r="C149" s="16" t="s">
        <v>220</v>
      </c>
      <c r="D149" s="53" t="s">
        <v>155</v>
      </c>
      <c r="E149" s="20">
        <v>143</v>
      </c>
      <c r="F149" s="59">
        <v>44693</v>
      </c>
      <c r="G149" s="59">
        <v>44693</v>
      </c>
      <c r="H149" s="63">
        <v>80.239999999999995</v>
      </c>
      <c r="I149" s="61">
        <f t="shared" si="2"/>
        <v>11474.32</v>
      </c>
    </row>
    <row r="150" spans="1:9" ht="15.75" x14ac:dyDescent="0.25">
      <c r="A150" s="51" t="s">
        <v>47</v>
      </c>
      <c r="B150" s="5">
        <v>348</v>
      </c>
      <c r="C150" s="16" t="s">
        <v>221</v>
      </c>
      <c r="D150" s="53" t="s">
        <v>155</v>
      </c>
      <c r="E150" s="20">
        <v>163</v>
      </c>
      <c r="F150" s="59">
        <v>44693</v>
      </c>
      <c r="G150" s="59">
        <v>44693</v>
      </c>
      <c r="H150" s="63">
        <v>80.239999999999995</v>
      </c>
      <c r="I150" s="61">
        <f t="shared" si="2"/>
        <v>13079.119999999999</v>
      </c>
    </row>
    <row r="151" spans="1:9" ht="15.75" x14ac:dyDescent="0.25">
      <c r="A151" s="51" t="s">
        <v>29</v>
      </c>
      <c r="B151" s="5">
        <v>349</v>
      </c>
      <c r="C151" s="16" t="s">
        <v>222</v>
      </c>
      <c r="D151" s="53" t="s">
        <v>69</v>
      </c>
      <c r="E151" s="20">
        <v>10</v>
      </c>
      <c r="F151" s="59">
        <v>44700</v>
      </c>
      <c r="G151" s="59">
        <v>44700</v>
      </c>
      <c r="H151" s="63">
        <v>207.68</v>
      </c>
      <c r="I151" s="61">
        <f t="shared" si="2"/>
        <v>2076.8000000000002</v>
      </c>
    </row>
    <row r="152" spans="1:9" ht="15.75" x14ac:dyDescent="0.25">
      <c r="A152" s="51" t="s">
        <v>54</v>
      </c>
      <c r="B152" s="5">
        <v>350</v>
      </c>
      <c r="C152" s="16" t="s">
        <v>223</v>
      </c>
      <c r="D152" s="53" t="s">
        <v>69</v>
      </c>
      <c r="E152" s="20">
        <v>27</v>
      </c>
      <c r="F152" s="59">
        <v>44714</v>
      </c>
      <c r="G152" s="59">
        <v>44714</v>
      </c>
      <c r="H152" s="63">
        <v>355.33333333333297</v>
      </c>
      <c r="I152" s="61">
        <f t="shared" si="2"/>
        <v>9593.9999999999909</v>
      </c>
    </row>
    <row r="153" spans="1:9" ht="15.75" x14ac:dyDescent="0.25">
      <c r="A153" s="52" t="s">
        <v>44</v>
      </c>
      <c r="B153" s="50">
        <v>351</v>
      </c>
      <c r="C153" s="52" t="s">
        <v>224</v>
      </c>
      <c r="D153" s="53" t="s">
        <v>69</v>
      </c>
      <c r="E153" s="20">
        <v>6</v>
      </c>
      <c r="F153" s="59">
        <v>44714</v>
      </c>
      <c r="G153" s="59">
        <v>44714</v>
      </c>
      <c r="H153" s="63">
        <v>747.49459999999999</v>
      </c>
      <c r="I153" s="61">
        <f t="shared" si="2"/>
        <v>4484.9675999999999</v>
      </c>
    </row>
    <row r="154" spans="1:9" ht="15.75" x14ac:dyDescent="0.25">
      <c r="A154" s="51" t="s">
        <v>33</v>
      </c>
      <c r="B154" s="5">
        <v>353</v>
      </c>
      <c r="C154" s="16" t="s">
        <v>225</v>
      </c>
      <c r="D154" s="53" t="s">
        <v>69</v>
      </c>
      <c r="E154" s="20">
        <v>36</v>
      </c>
      <c r="F154" s="59">
        <v>44719</v>
      </c>
      <c r="G154" s="59">
        <v>44719</v>
      </c>
      <c r="H154" s="63">
        <v>436.6</v>
      </c>
      <c r="I154" s="61">
        <f t="shared" si="2"/>
        <v>15717.6</v>
      </c>
    </row>
    <row r="155" spans="1:9" ht="15.75" x14ac:dyDescent="0.25">
      <c r="A155" s="51" t="s">
        <v>33</v>
      </c>
      <c r="B155" s="5">
        <v>354</v>
      </c>
      <c r="C155" s="16" t="s">
        <v>226</v>
      </c>
      <c r="D155" s="53" t="s">
        <v>69</v>
      </c>
      <c r="E155" s="20">
        <v>224</v>
      </c>
      <c r="F155" s="59">
        <v>44720</v>
      </c>
      <c r="G155" s="59">
        <v>44720</v>
      </c>
      <c r="H155" s="63">
        <v>255.36239999999998</v>
      </c>
      <c r="I155" s="61">
        <f t="shared" si="2"/>
        <v>57201.177599999995</v>
      </c>
    </row>
    <row r="156" spans="1:9" ht="15.75" x14ac:dyDescent="0.25">
      <c r="A156" s="51" t="s">
        <v>48</v>
      </c>
      <c r="B156" s="5">
        <v>355</v>
      </c>
      <c r="C156" s="16" t="s">
        <v>227</v>
      </c>
      <c r="D156" s="53" t="s">
        <v>74</v>
      </c>
      <c r="E156" s="20">
        <v>41</v>
      </c>
      <c r="F156" s="59">
        <v>44722</v>
      </c>
      <c r="G156" s="59">
        <v>44722</v>
      </c>
      <c r="H156" s="63">
        <v>41.3</v>
      </c>
      <c r="I156" s="61">
        <f t="shared" si="2"/>
        <v>1693.3</v>
      </c>
    </row>
    <row r="157" spans="1:9" ht="15.75" x14ac:dyDescent="0.25">
      <c r="A157" s="51" t="s">
        <v>31</v>
      </c>
      <c r="B157" s="5">
        <v>356</v>
      </c>
      <c r="C157" s="16" t="s">
        <v>228</v>
      </c>
      <c r="D157" s="53" t="s">
        <v>69</v>
      </c>
      <c r="E157" s="20">
        <v>427</v>
      </c>
      <c r="F157" s="59">
        <v>44722</v>
      </c>
      <c r="G157" s="59">
        <v>44722</v>
      </c>
      <c r="H157" s="63">
        <v>58.508333333333297</v>
      </c>
      <c r="I157" s="61">
        <f t="shared" si="2"/>
        <v>24983.05833333332</v>
      </c>
    </row>
    <row r="158" spans="1:9" ht="15.75" x14ac:dyDescent="0.25">
      <c r="A158" s="51" t="s">
        <v>44</v>
      </c>
      <c r="B158" s="5">
        <v>357</v>
      </c>
      <c r="C158" s="16" t="s">
        <v>229</v>
      </c>
      <c r="D158" s="53" t="s">
        <v>69</v>
      </c>
      <c r="E158" s="20">
        <v>10</v>
      </c>
      <c r="F158" s="59">
        <v>44722</v>
      </c>
      <c r="G158" s="59">
        <v>44722</v>
      </c>
      <c r="H158" s="63">
        <v>51.92</v>
      </c>
      <c r="I158" s="61">
        <f t="shared" si="2"/>
        <v>519.20000000000005</v>
      </c>
    </row>
    <row r="159" spans="1:9" ht="15.75" x14ac:dyDescent="0.25">
      <c r="A159" s="51" t="s">
        <v>44</v>
      </c>
      <c r="B159" s="5">
        <v>358</v>
      </c>
      <c r="C159" s="16" t="s">
        <v>230</v>
      </c>
      <c r="D159" s="53" t="s">
        <v>155</v>
      </c>
      <c r="E159" s="20">
        <v>14</v>
      </c>
      <c r="F159" s="59">
        <v>44722</v>
      </c>
      <c r="G159" s="59">
        <v>44722</v>
      </c>
      <c r="H159" s="63">
        <v>108.56</v>
      </c>
      <c r="I159" s="61">
        <f t="shared" si="2"/>
        <v>1519.8400000000001</v>
      </c>
    </row>
    <row r="160" spans="1:9" ht="15.75" x14ac:dyDescent="0.25">
      <c r="A160" s="51" t="s">
        <v>37</v>
      </c>
      <c r="B160" s="5">
        <v>360</v>
      </c>
      <c r="C160" s="16" t="s">
        <v>231</v>
      </c>
      <c r="D160" s="53" t="s">
        <v>69</v>
      </c>
      <c r="E160" s="20">
        <v>31</v>
      </c>
      <c r="F160" s="59">
        <v>44722</v>
      </c>
      <c r="G160" s="59">
        <v>44722</v>
      </c>
      <c r="H160" s="63">
        <v>35.4</v>
      </c>
      <c r="I160" s="61">
        <f t="shared" ref="I160:I190" si="3">E160*$H160</f>
        <v>1097.3999999999999</v>
      </c>
    </row>
    <row r="161" spans="1:9" ht="15.75" x14ac:dyDescent="0.25">
      <c r="A161" s="51" t="s">
        <v>44</v>
      </c>
      <c r="B161" s="5">
        <v>361</v>
      </c>
      <c r="C161" s="16" t="s">
        <v>232</v>
      </c>
      <c r="D161" s="53" t="s">
        <v>69</v>
      </c>
      <c r="E161" s="20">
        <v>9</v>
      </c>
      <c r="F161" s="59">
        <v>44722</v>
      </c>
      <c r="G161" s="59">
        <v>44722</v>
      </c>
      <c r="H161" s="63">
        <v>171.1</v>
      </c>
      <c r="I161" s="61">
        <f t="shared" si="3"/>
        <v>1539.8999999999999</v>
      </c>
    </row>
    <row r="162" spans="1:9" ht="15.75" x14ac:dyDescent="0.25">
      <c r="A162" s="51" t="s">
        <v>34</v>
      </c>
      <c r="B162" s="5">
        <v>362</v>
      </c>
      <c r="C162" s="16" t="s">
        <v>233</v>
      </c>
      <c r="D162" s="53" t="s">
        <v>74</v>
      </c>
      <c r="E162" s="20">
        <v>200</v>
      </c>
      <c r="F162" s="59">
        <v>44722</v>
      </c>
      <c r="G162" s="59">
        <v>44722</v>
      </c>
      <c r="H162" s="63">
        <v>50.002499999999998</v>
      </c>
      <c r="I162" s="61">
        <f t="shared" si="3"/>
        <v>10000.5</v>
      </c>
    </row>
    <row r="163" spans="1:9" ht="15.75" x14ac:dyDescent="0.25">
      <c r="A163" s="51" t="s">
        <v>34</v>
      </c>
      <c r="B163" s="5">
        <v>364</v>
      </c>
      <c r="C163" s="16" t="s">
        <v>234</v>
      </c>
      <c r="D163" s="53" t="s">
        <v>74</v>
      </c>
      <c r="E163" s="20">
        <v>25</v>
      </c>
      <c r="F163" s="59">
        <v>44722</v>
      </c>
      <c r="G163" s="59">
        <v>44722</v>
      </c>
      <c r="H163" s="63">
        <v>38.94</v>
      </c>
      <c r="I163" s="61">
        <f t="shared" si="3"/>
        <v>973.5</v>
      </c>
    </row>
    <row r="164" spans="1:9" ht="15.75" x14ac:dyDescent="0.25">
      <c r="A164" s="51" t="s">
        <v>33</v>
      </c>
      <c r="B164" s="5">
        <v>366</v>
      </c>
      <c r="C164" s="16" t="s">
        <v>235</v>
      </c>
      <c r="D164" s="53" t="s">
        <v>74</v>
      </c>
      <c r="E164" s="20">
        <v>109</v>
      </c>
      <c r="F164" s="21">
        <v>44872</v>
      </c>
      <c r="G164" s="21">
        <v>44872</v>
      </c>
      <c r="H164" s="63">
        <v>143.78</v>
      </c>
      <c r="I164" s="61">
        <f t="shared" si="3"/>
        <v>15672.02</v>
      </c>
    </row>
    <row r="165" spans="1:9" ht="15.75" x14ac:dyDescent="0.25">
      <c r="A165" s="51" t="s">
        <v>33</v>
      </c>
      <c r="B165" s="5">
        <v>367</v>
      </c>
      <c r="C165" s="16" t="s">
        <v>91</v>
      </c>
      <c r="D165" s="53" t="s">
        <v>90</v>
      </c>
      <c r="E165" s="20">
        <v>3</v>
      </c>
      <c r="F165" s="21">
        <v>44872</v>
      </c>
      <c r="G165" s="21">
        <v>44872</v>
      </c>
      <c r="H165" s="63">
        <v>101.95</v>
      </c>
      <c r="I165" s="61">
        <f t="shared" si="3"/>
        <v>305.85000000000002</v>
      </c>
    </row>
    <row r="166" spans="1:9" ht="15.75" x14ac:dyDescent="0.25">
      <c r="A166" s="51" t="s">
        <v>31</v>
      </c>
      <c r="B166" s="5">
        <v>368</v>
      </c>
      <c r="C166" s="51" t="s">
        <v>236</v>
      </c>
      <c r="D166" s="53" t="s">
        <v>148</v>
      </c>
      <c r="E166" s="20">
        <v>30</v>
      </c>
      <c r="F166" s="21">
        <v>44895</v>
      </c>
      <c r="G166" s="21">
        <v>44895</v>
      </c>
      <c r="H166" s="63">
        <v>796.5</v>
      </c>
      <c r="I166" s="61">
        <f t="shared" si="3"/>
        <v>23895</v>
      </c>
    </row>
    <row r="167" spans="1:9" ht="15.75" x14ac:dyDescent="0.25">
      <c r="A167" s="51" t="s">
        <v>26</v>
      </c>
      <c r="B167" s="5">
        <v>369</v>
      </c>
      <c r="C167" s="51" t="s">
        <v>237</v>
      </c>
      <c r="D167" s="53" t="s">
        <v>108</v>
      </c>
      <c r="E167" s="20">
        <v>2</v>
      </c>
      <c r="F167" s="21">
        <v>44895</v>
      </c>
      <c r="G167" s="21">
        <v>44895</v>
      </c>
      <c r="H167" s="63">
        <v>1327.5</v>
      </c>
      <c r="I167" s="61">
        <f t="shared" si="3"/>
        <v>2655</v>
      </c>
    </row>
    <row r="168" spans="1:9" ht="15.75" x14ac:dyDescent="0.25">
      <c r="A168" s="51" t="s">
        <v>37</v>
      </c>
      <c r="B168" s="5">
        <v>370</v>
      </c>
      <c r="C168" s="16" t="s">
        <v>126</v>
      </c>
      <c r="D168" s="53" t="s">
        <v>74</v>
      </c>
      <c r="E168" s="20">
        <v>13</v>
      </c>
      <c r="F168" s="21">
        <v>44895</v>
      </c>
      <c r="G168" s="21">
        <v>44895</v>
      </c>
      <c r="H168" s="63">
        <v>483.8</v>
      </c>
      <c r="I168" s="61">
        <f t="shared" si="3"/>
        <v>6289.4000000000005</v>
      </c>
    </row>
    <row r="169" spans="1:9" ht="15" customHeight="1" x14ac:dyDescent="0.25">
      <c r="A169" s="51" t="s">
        <v>51</v>
      </c>
      <c r="B169" s="5">
        <v>371</v>
      </c>
      <c r="C169" s="88" t="s">
        <v>259</v>
      </c>
      <c r="D169" s="53" t="s">
        <v>69</v>
      </c>
      <c r="E169" s="20">
        <v>12</v>
      </c>
      <c r="F169" s="21">
        <v>45013</v>
      </c>
      <c r="G169" s="21">
        <v>45013</v>
      </c>
      <c r="H169" s="63">
        <v>275</v>
      </c>
      <c r="I169" s="61">
        <f t="shared" si="3"/>
        <v>3300</v>
      </c>
    </row>
    <row r="170" spans="1:9" ht="15.75" x14ac:dyDescent="0.25">
      <c r="A170" s="51" t="s">
        <v>44</v>
      </c>
      <c r="B170" s="5">
        <v>372</v>
      </c>
      <c r="C170" s="88" t="s">
        <v>260</v>
      </c>
      <c r="D170" s="53" t="s">
        <v>108</v>
      </c>
      <c r="E170" s="20">
        <v>2</v>
      </c>
      <c r="F170" s="21">
        <v>45013</v>
      </c>
      <c r="G170" s="21">
        <v>45013</v>
      </c>
      <c r="H170" s="63">
        <v>1357</v>
      </c>
      <c r="I170" s="61">
        <f t="shared" si="3"/>
        <v>2714</v>
      </c>
    </row>
    <row r="171" spans="1:9" ht="15.75" x14ac:dyDescent="0.25">
      <c r="A171" s="51" t="s">
        <v>37</v>
      </c>
      <c r="B171" s="5">
        <v>373</v>
      </c>
      <c r="C171" s="88" t="s">
        <v>261</v>
      </c>
      <c r="D171" s="53" t="s">
        <v>74</v>
      </c>
      <c r="E171" s="20">
        <v>20</v>
      </c>
      <c r="F171" s="21">
        <v>45013</v>
      </c>
      <c r="G171" s="21">
        <v>45013</v>
      </c>
      <c r="H171" s="63">
        <v>466.1</v>
      </c>
      <c r="I171" s="61">
        <f t="shared" si="3"/>
        <v>9322</v>
      </c>
    </row>
    <row r="172" spans="1:9" ht="15.75" x14ac:dyDescent="0.25">
      <c r="A172" s="51" t="s">
        <v>44</v>
      </c>
      <c r="B172" s="5">
        <v>374</v>
      </c>
      <c r="C172" s="88" t="s">
        <v>262</v>
      </c>
      <c r="D172" s="53" t="s">
        <v>69</v>
      </c>
      <c r="E172" s="20">
        <v>1</v>
      </c>
      <c r="F172" s="21">
        <v>45013</v>
      </c>
      <c r="G172" s="21">
        <v>45013</v>
      </c>
      <c r="H172" s="63">
        <v>1198</v>
      </c>
      <c r="I172" s="61">
        <f t="shared" si="3"/>
        <v>1198</v>
      </c>
    </row>
    <row r="173" spans="1:9" ht="15.75" x14ac:dyDescent="0.25">
      <c r="A173" s="51" t="s">
        <v>26</v>
      </c>
      <c r="B173" s="5">
        <v>375</v>
      </c>
      <c r="C173" s="88" t="s">
        <v>263</v>
      </c>
      <c r="D173" s="53" t="s">
        <v>69</v>
      </c>
      <c r="E173" s="20">
        <v>50</v>
      </c>
      <c r="F173" s="21">
        <v>45013</v>
      </c>
      <c r="G173" s="21">
        <v>45013</v>
      </c>
      <c r="H173" s="63">
        <v>425</v>
      </c>
      <c r="I173" s="61">
        <f t="shared" si="3"/>
        <v>21250</v>
      </c>
    </row>
    <row r="174" spans="1:9" ht="15.75" x14ac:dyDescent="0.25">
      <c r="A174" s="51" t="s">
        <v>44</v>
      </c>
      <c r="B174" s="5">
        <v>376</v>
      </c>
      <c r="C174" s="88" t="s">
        <v>264</v>
      </c>
      <c r="D174" s="53" t="s">
        <v>69</v>
      </c>
      <c r="E174" s="20">
        <v>36</v>
      </c>
      <c r="F174" s="21">
        <v>45013</v>
      </c>
      <c r="G174" s="21">
        <v>45013</v>
      </c>
      <c r="H174" s="63">
        <v>53.1</v>
      </c>
      <c r="I174" s="61">
        <f t="shared" si="3"/>
        <v>1911.6000000000001</v>
      </c>
    </row>
    <row r="175" spans="1:9" ht="15.75" x14ac:dyDescent="0.25">
      <c r="A175" s="51" t="s">
        <v>44</v>
      </c>
      <c r="B175" s="5">
        <v>377</v>
      </c>
      <c r="C175" s="89" t="s">
        <v>265</v>
      </c>
      <c r="D175" s="53" t="s">
        <v>69</v>
      </c>
      <c r="E175" s="20">
        <v>30</v>
      </c>
      <c r="F175" s="21">
        <v>45013</v>
      </c>
      <c r="G175" s="21">
        <v>45013</v>
      </c>
      <c r="H175" s="63">
        <v>762.08333000000005</v>
      </c>
      <c r="I175" s="61">
        <f t="shared" si="3"/>
        <v>22862.499900000003</v>
      </c>
    </row>
    <row r="176" spans="1:9" ht="15.75" x14ac:dyDescent="0.25">
      <c r="A176" s="51" t="s">
        <v>34</v>
      </c>
      <c r="B176" s="5">
        <v>378</v>
      </c>
      <c r="C176" s="89" t="s">
        <v>266</v>
      </c>
      <c r="D176" s="53" t="s">
        <v>74</v>
      </c>
      <c r="E176" s="20">
        <v>200</v>
      </c>
      <c r="F176" s="21">
        <v>45013</v>
      </c>
      <c r="G176" s="21">
        <v>45013</v>
      </c>
      <c r="H176" s="63">
        <v>31.86</v>
      </c>
      <c r="I176" s="61">
        <f t="shared" si="3"/>
        <v>6372</v>
      </c>
    </row>
    <row r="177" spans="1:9" ht="15.75" x14ac:dyDescent="0.25">
      <c r="A177" s="51" t="s">
        <v>269</v>
      </c>
      <c r="B177" s="5">
        <v>379</v>
      </c>
      <c r="C177" s="89" t="s">
        <v>234</v>
      </c>
      <c r="D177" s="53" t="s">
        <v>74</v>
      </c>
      <c r="E177" s="20">
        <v>100</v>
      </c>
      <c r="F177" s="21">
        <v>45013</v>
      </c>
      <c r="G177" s="21">
        <v>45013</v>
      </c>
      <c r="H177" s="63">
        <v>31.86</v>
      </c>
      <c r="I177" s="61">
        <f t="shared" si="3"/>
        <v>3186</v>
      </c>
    </row>
    <row r="178" spans="1:9" ht="15.75" x14ac:dyDescent="0.25">
      <c r="A178" s="51" t="s">
        <v>44</v>
      </c>
      <c r="B178" s="5">
        <v>380</v>
      </c>
      <c r="C178" s="89" t="s">
        <v>230</v>
      </c>
      <c r="D178" s="53" t="s">
        <v>155</v>
      </c>
      <c r="E178" s="20">
        <v>40</v>
      </c>
      <c r="F178" s="21">
        <v>45013</v>
      </c>
      <c r="G178" s="21">
        <v>45013</v>
      </c>
      <c r="H178" s="63">
        <v>115.64</v>
      </c>
      <c r="I178" s="61">
        <f t="shared" si="3"/>
        <v>4625.6000000000004</v>
      </c>
    </row>
    <row r="179" spans="1:9" ht="15.75" x14ac:dyDescent="0.25">
      <c r="A179" s="51" t="s">
        <v>37</v>
      </c>
      <c r="B179" s="5">
        <v>381</v>
      </c>
      <c r="C179" s="89" t="s">
        <v>267</v>
      </c>
      <c r="D179" s="53" t="s">
        <v>74</v>
      </c>
      <c r="E179" s="20">
        <v>65</v>
      </c>
      <c r="F179" s="21">
        <v>45013</v>
      </c>
      <c r="G179" s="21">
        <v>45013</v>
      </c>
      <c r="H179" s="63">
        <v>106.2</v>
      </c>
      <c r="I179" s="61">
        <f t="shared" si="3"/>
        <v>6903</v>
      </c>
    </row>
    <row r="180" spans="1:9" ht="15.75" x14ac:dyDescent="0.25">
      <c r="A180" s="51" t="s">
        <v>26</v>
      </c>
      <c r="B180" s="5">
        <v>382</v>
      </c>
      <c r="C180" s="89" t="s">
        <v>268</v>
      </c>
      <c r="D180" s="53" t="s">
        <v>69</v>
      </c>
      <c r="E180" s="20">
        <v>120</v>
      </c>
      <c r="F180" s="21">
        <v>45013</v>
      </c>
      <c r="G180" s="21">
        <v>45013</v>
      </c>
      <c r="H180" s="63">
        <v>70.8</v>
      </c>
      <c r="I180" s="61">
        <f t="shared" si="3"/>
        <v>8496</v>
      </c>
    </row>
    <row r="181" spans="1:9" ht="15.75" x14ac:dyDescent="0.25">
      <c r="A181" s="51" t="s">
        <v>36</v>
      </c>
      <c r="B181" s="5">
        <v>383</v>
      </c>
      <c r="C181" s="89" t="s">
        <v>276</v>
      </c>
      <c r="D181" s="53" t="s">
        <v>145</v>
      </c>
      <c r="E181" s="20">
        <v>50</v>
      </c>
      <c r="F181" s="21">
        <v>45016</v>
      </c>
      <c r="G181" s="21">
        <v>45016</v>
      </c>
      <c r="H181" s="63">
        <v>278.99900000000002</v>
      </c>
      <c r="I181" s="61">
        <f t="shared" si="3"/>
        <v>13949.95</v>
      </c>
    </row>
    <row r="182" spans="1:9" ht="15.75" x14ac:dyDescent="0.25">
      <c r="A182" s="51" t="s">
        <v>66</v>
      </c>
      <c r="B182" s="5">
        <v>384</v>
      </c>
      <c r="C182" s="89" t="s">
        <v>290</v>
      </c>
      <c r="D182" s="53" t="s">
        <v>69</v>
      </c>
      <c r="E182" s="20">
        <v>5</v>
      </c>
      <c r="F182" s="21">
        <v>45016</v>
      </c>
      <c r="G182" s="21">
        <v>45016</v>
      </c>
      <c r="H182" s="63">
        <v>311</v>
      </c>
      <c r="I182" s="61">
        <f t="shared" si="3"/>
        <v>1555</v>
      </c>
    </row>
    <row r="183" spans="1:9" ht="15.75" x14ac:dyDescent="0.25">
      <c r="A183" s="51" t="s">
        <v>29</v>
      </c>
      <c r="B183" s="5">
        <v>385</v>
      </c>
      <c r="C183" s="89" t="s">
        <v>291</v>
      </c>
      <c r="D183" s="53" t="s">
        <v>69</v>
      </c>
      <c r="E183" s="20">
        <v>36</v>
      </c>
      <c r="F183" s="21">
        <v>45016</v>
      </c>
      <c r="G183" s="21">
        <v>45016</v>
      </c>
      <c r="H183" s="63">
        <v>27.67</v>
      </c>
      <c r="I183" s="61">
        <f t="shared" si="3"/>
        <v>996.12000000000012</v>
      </c>
    </row>
    <row r="184" spans="1:9" ht="15.75" x14ac:dyDescent="0.25">
      <c r="A184" s="51" t="s">
        <v>29</v>
      </c>
      <c r="B184" s="5">
        <v>386</v>
      </c>
      <c r="C184" s="89" t="s">
        <v>279</v>
      </c>
      <c r="D184" s="53" t="s">
        <v>90</v>
      </c>
      <c r="E184" s="20">
        <v>1</v>
      </c>
      <c r="F184" s="21">
        <v>45016</v>
      </c>
      <c r="G184" s="21">
        <v>45016</v>
      </c>
      <c r="H184" s="63">
        <v>675</v>
      </c>
      <c r="I184" s="61">
        <f t="shared" si="3"/>
        <v>675</v>
      </c>
    </row>
    <row r="185" spans="1:9" ht="15.75" x14ac:dyDescent="0.25">
      <c r="A185" s="51" t="s">
        <v>29</v>
      </c>
      <c r="B185" s="5">
        <v>387</v>
      </c>
      <c r="C185" s="89" t="s">
        <v>280</v>
      </c>
      <c r="D185" s="53" t="s">
        <v>69</v>
      </c>
      <c r="E185" s="20">
        <v>300</v>
      </c>
      <c r="F185" s="21">
        <v>45016</v>
      </c>
      <c r="G185" s="21">
        <v>45016</v>
      </c>
      <c r="H185" s="63">
        <v>7.5674999999999999</v>
      </c>
      <c r="I185" s="61">
        <f t="shared" si="3"/>
        <v>2270.25</v>
      </c>
    </row>
    <row r="186" spans="1:9" ht="18.75" customHeight="1" x14ac:dyDescent="0.25">
      <c r="A186" s="51" t="s">
        <v>29</v>
      </c>
      <c r="B186" s="5">
        <v>388</v>
      </c>
      <c r="C186" s="89" t="s">
        <v>281</v>
      </c>
      <c r="D186" s="53" t="s">
        <v>69</v>
      </c>
      <c r="E186" s="20">
        <v>10</v>
      </c>
      <c r="F186" s="21">
        <v>45016</v>
      </c>
      <c r="G186" s="21">
        <v>45016</v>
      </c>
      <c r="H186" s="63">
        <v>222.66399999999999</v>
      </c>
      <c r="I186" s="61">
        <f t="shared" si="3"/>
        <v>2226.64</v>
      </c>
    </row>
    <row r="187" spans="1:9" ht="16.5" customHeight="1" x14ac:dyDescent="0.25">
      <c r="A187" s="51" t="s">
        <v>29</v>
      </c>
      <c r="B187" s="5">
        <v>389</v>
      </c>
      <c r="C187" s="89" t="s">
        <v>282</v>
      </c>
      <c r="D187" s="53" t="s">
        <v>69</v>
      </c>
      <c r="E187" s="20">
        <v>20</v>
      </c>
      <c r="F187" s="21">
        <v>45016</v>
      </c>
      <c r="G187" s="21">
        <v>45016</v>
      </c>
      <c r="H187" s="63">
        <v>160.999</v>
      </c>
      <c r="I187" s="61">
        <f t="shared" si="3"/>
        <v>3219.98</v>
      </c>
    </row>
    <row r="188" spans="1:9" ht="15.75" x14ac:dyDescent="0.25">
      <c r="A188" s="51" t="s">
        <v>29</v>
      </c>
      <c r="B188" s="5">
        <v>390</v>
      </c>
      <c r="C188" s="89" t="s">
        <v>283</v>
      </c>
      <c r="D188" s="53" t="s">
        <v>90</v>
      </c>
      <c r="E188" s="20">
        <v>40</v>
      </c>
      <c r="F188" s="21">
        <v>45016</v>
      </c>
      <c r="G188" s="21">
        <v>45016</v>
      </c>
      <c r="H188" s="63">
        <v>323.00099999999998</v>
      </c>
      <c r="I188" s="61">
        <f t="shared" si="3"/>
        <v>12920.039999999999</v>
      </c>
    </row>
    <row r="189" spans="1:9" ht="15.75" x14ac:dyDescent="0.25">
      <c r="A189" s="51" t="s">
        <v>29</v>
      </c>
      <c r="B189" s="5">
        <v>391</v>
      </c>
      <c r="C189" s="89" t="s">
        <v>284</v>
      </c>
      <c r="D189" s="53" t="s">
        <v>90</v>
      </c>
      <c r="E189" s="20">
        <v>20</v>
      </c>
      <c r="F189" s="21">
        <v>45016</v>
      </c>
      <c r="G189" s="21">
        <v>45016</v>
      </c>
      <c r="H189" s="63">
        <v>25.995000000000001</v>
      </c>
      <c r="I189" s="61">
        <f t="shared" si="3"/>
        <v>519.9</v>
      </c>
    </row>
    <row r="190" spans="1:9" ht="15.75" x14ac:dyDescent="0.25">
      <c r="A190" s="51" t="s">
        <v>29</v>
      </c>
      <c r="B190" s="5">
        <v>392</v>
      </c>
      <c r="C190" s="89" t="s">
        <v>285</v>
      </c>
      <c r="D190" s="53" t="s">
        <v>90</v>
      </c>
      <c r="E190" s="20">
        <v>5</v>
      </c>
      <c r="F190" s="21">
        <v>45016</v>
      </c>
      <c r="G190" s="21">
        <v>45016</v>
      </c>
      <c r="H190" s="63">
        <v>205.35</v>
      </c>
      <c r="I190" s="61">
        <f t="shared" si="3"/>
        <v>1026.75</v>
      </c>
    </row>
    <row r="191" spans="1:9" x14ac:dyDescent="0.25">
      <c r="A191" s="5"/>
      <c r="B191" s="5"/>
      <c r="C191" s="16"/>
      <c r="D191" s="53"/>
      <c r="E191" s="20"/>
      <c r="F191" s="21"/>
      <c r="G191" s="21"/>
      <c r="H191" s="63"/>
      <c r="I191" s="61">
        <f>SUBTOTAL(109,Tabla2[[Valor ]])</f>
        <v>1041264.8733199997</v>
      </c>
    </row>
    <row r="204" spans="2:9" ht="23.25" x14ac:dyDescent="0.35">
      <c r="B204" s="10" t="s">
        <v>11</v>
      </c>
      <c r="C204" s="10"/>
      <c r="D204" s="10"/>
      <c r="E204" s="10"/>
      <c r="F204" s="10"/>
      <c r="G204" s="11" t="s">
        <v>12</v>
      </c>
      <c r="H204" s="12"/>
      <c r="I204" s="13"/>
    </row>
    <row r="205" spans="2:9" ht="23.25" x14ac:dyDescent="0.35">
      <c r="B205" s="10"/>
      <c r="C205" s="10"/>
      <c r="D205" s="10"/>
      <c r="E205" s="10"/>
      <c r="F205" s="10"/>
      <c r="G205" s="11"/>
      <c r="H205" s="12"/>
      <c r="I205" s="13"/>
    </row>
    <row r="206" spans="2:9" ht="23.25" x14ac:dyDescent="0.35">
      <c r="B206" s="10"/>
      <c r="C206" s="10"/>
      <c r="D206" s="14"/>
      <c r="E206" s="10"/>
      <c r="F206" s="10"/>
      <c r="G206" s="11"/>
      <c r="H206" s="12"/>
      <c r="I206" s="13"/>
    </row>
    <row r="207" spans="2:9" ht="23.25" x14ac:dyDescent="0.35">
      <c r="B207" s="10"/>
      <c r="C207" s="10"/>
      <c r="D207" s="10"/>
      <c r="E207" s="10"/>
      <c r="F207" s="10"/>
      <c r="G207" s="11"/>
      <c r="H207" s="12"/>
      <c r="I207" s="13"/>
    </row>
    <row r="208" spans="2:9" ht="23.25" x14ac:dyDescent="0.35">
      <c r="B208" s="14" t="s">
        <v>15</v>
      </c>
      <c r="G208" s="15" t="s">
        <v>13</v>
      </c>
    </row>
    <row r="209" spans="2:7" ht="23.25" x14ac:dyDescent="0.35">
      <c r="B209" s="10" t="s">
        <v>16</v>
      </c>
      <c r="G209" s="11" t="s">
        <v>14</v>
      </c>
    </row>
    <row r="210" spans="2:7" ht="23.25" x14ac:dyDescent="0.35">
      <c r="G210" s="11"/>
    </row>
  </sheetData>
  <mergeCells count="3">
    <mergeCell ref="A1:I1"/>
    <mergeCell ref="A2:I2"/>
    <mergeCell ref="A3:I3"/>
  </mergeCells>
  <phoneticPr fontId="18" type="noConversion"/>
  <conditionalFormatting sqref="E4">
    <cfRule type="colorScale" priority="82">
      <colorScale>
        <cfvo type="min"/>
        <cfvo type="max"/>
        <color theme="0"/>
        <color theme="0" tint="-0.249977111117893"/>
      </colorScale>
    </cfRule>
    <cfRule type="colorScale" priority="83">
      <colorScale>
        <cfvo type="min"/>
        <cfvo type="max"/>
        <color theme="0"/>
        <color theme="0"/>
      </colorScale>
    </cfRule>
  </conditionalFormatting>
  <conditionalFormatting sqref="F5:G10 F12:G14 F16:G20 F22:G41 F43:G61 F63:G64 F85:G91 F93:G124 F126:G139">
    <cfRule type="cellIs" dxfId="1" priority="2" stopIfTrue="1" operator="equal">
      <formula>"solicitar material"</formula>
    </cfRule>
  </conditionalFormatting>
  <conditionalFormatting sqref="F66:G83">
    <cfRule type="cellIs" dxfId="0" priority="1" stopIfTrue="1" operator="equal">
      <formula>"solicitar material"</formula>
    </cfRule>
  </conditionalFormatting>
  <pageMargins left="0.41" right="0.32" top="0.55000000000000004" bottom="0.34" header="0.31496062992126" footer="0.31496062992126"/>
  <pageSetup scale="53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562D0-5CAA-4AF9-B6BD-B1DE4258937C}">
  <sheetPr>
    <pageSetUpPr fitToPage="1"/>
  </sheetPr>
  <dimension ref="A1:K138"/>
  <sheetViews>
    <sheetView topLeftCell="B70" workbookViewId="0">
      <selection activeCell="C90" sqref="C90"/>
    </sheetView>
  </sheetViews>
  <sheetFormatPr baseColWidth="10" defaultRowHeight="15" x14ac:dyDescent="0.25"/>
  <cols>
    <col min="1" max="1" width="32.5703125" customWidth="1"/>
    <col min="3" max="3" width="53.140625" customWidth="1"/>
    <col min="6" max="6" width="19.28515625" customWidth="1"/>
    <col min="7" max="7" width="16.7109375" customWidth="1"/>
    <col min="8" max="8" width="22.5703125" customWidth="1"/>
    <col min="9" max="9" width="24.42578125" customWidth="1"/>
    <col min="10" max="10" width="23.140625" customWidth="1"/>
    <col min="11" max="11" width="23.28515625" hidden="1" customWidth="1"/>
  </cols>
  <sheetData>
    <row r="1" spans="1:11" ht="18.75" x14ac:dyDescent="0.3">
      <c r="A1" s="28" t="s">
        <v>9</v>
      </c>
      <c r="B1" s="29" t="s">
        <v>17</v>
      </c>
      <c r="C1" s="29" t="s">
        <v>18</v>
      </c>
      <c r="D1" s="29" t="s">
        <v>1</v>
      </c>
      <c r="E1" s="29" t="s">
        <v>19</v>
      </c>
      <c r="F1" s="30" t="s">
        <v>20</v>
      </c>
      <c r="G1" s="30" t="s">
        <v>21</v>
      </c>
      <c r="H1" s="29" t="s">
        <v>22</v>
      </c>
      <c r="I1" s="29" t="s">
        <v>23</v>
      </c>
      <c r="J1" s="29" t="s">
        <v>24</v>
      </c>
      <c r="K1" s="33" t="s">
        <v>25</v>
      </c>
    </row>
    <row r="2" spans="1:11" ht="15.75" x14ac:dyDescent="0.25">
      <c r="A2" s="31" t="s">
        <v>26</v>
      </c>
      <c r="B2" s="54">
        <v>330</v>
      </c>
      <c r="C2" s="35" t="str">
        <f>IF(B2&gt;0,VLOOKUP(B2,[1]Inventario!B:C,2,0),"◄ escribe codigo")</f>
        <v xml:space="preserve">Ambientador Elect Misty Assortd 6.20oz p/dispensador </v>
      </c>
      <c r="D2" s="35" t="str">
        <f>IF(B2&gt;0,VLOOKUP(B2,[1]Inventario!B:D,3,0),"...")</f>
        <v>UD</v>
      </c>
      <c r="E2" s="35">
        <v>3</v>
      </c>
      <c r="F2" s="55">
        <v>230.1</v>
      </c>
      <c r="G2" s="36">
        <f>E2*$F2</f>
        <v>690.3</v>
      </c>
      <c r="H2" s="35" t="s">
        <v>244</v>
      </c>
      <c r="I2" s="35" t="s">
        <v>245</v>
      </c>
      <c r="J2" s="32">
        <v>44986</v>
      </c>
      <c r="K2" s="31"/>
    </row>
    <row r="3" spans="1:11" ht="15.75" x14ac:dyDescent="0.25">
      <c r="A3" s="31" t="s">
        <v>47</v>
      </c>
      <c r="B3" s="54">
        <v>347</v>
      </c>
      <c r="C3" s="35" t="str">
        <f>IF(B3&gt;0,VLOOKUP(B3,[1]Inventario!B:C,2,0),"◄ escribe codigo")</f>
        <v>Bateria AA Duracell</v>
      </c>
      <c r="D3" s="35" t="str">
        <f>IF(B3&gt;0,VLOOKUP(B3,[1]Inventario!B:D,3,0),"...")</f>
        <v>PAR</v>
      </c>
      <c r="E3" s="35">
        <v>10</v>
      </c>
      <c r="F3" s="55">
        <v>80.239999999999995</v>
      </c>
      <c r="G3" s="36">
        <f t="shared" ref="G3:G65" si="0">E3*$F3</f>
        <v>802.4</v>
      </c>
      <c r="H3" s="35" t="s">
        <v>244</v>
      </c>
      <c r="I3" s="35" t="s">
        <v>245</v>
      </c>
      <c r="J3" s="32">
        <v>44986</v>
      </c>
      <c r="K3" s="31"/>
    </row>
    <row r="4" spans="1:11" ht="15.75" x14ac:dyDescent="0.25">
      <c r="A4" s="31" t="s">
        <v>29</v>
      </c>
      <c r="B4" s="54">
        <v>216</v>
      </c>
      <c r="C4" s="35" t="str">
        <f>IF(B4&gt;0,VLOOKUP(B4,[1]Inventario!B:C,2,0),"◄ escribe codigo")</f>
        <v>Lápices de carbón</v>
      </c>
      <c r="D4" s="35" t="str">
        <f>IF(B4&gt;0,VLOOKUP(B4,[1]Inventario!B:D,3,0),"...")</f>
        <v>UD</v>
      </c>
      <c r="E4" s="35">
        <v>9</v>
      </c>
      <c r="F4" s="55">
        <v>1.7925</v>
      </c>
      <c r="G4" s="36">
        <f t="shared" si="0"/>
        <v>16.1325</v>
      </c>
      <c r="H4" s="35" t="s">
        <v>62</v>
      </c>
      <c r="I4" s="35" t="s">
        <v>63</v>
      </c>
      <c r="J4" s="32">
        <v>44987</v>
      </c>
      <c r="K4" s="31"/>
    </row>
    <row r="5" spans="1:11" ht="15.75" x14ac:dyDescent="0.25">
      <c r="A5" s="31" t="s">
        <v>29</v>
      </c>
      <c r="B5" s="54">
        <v>343</v>
      </c>
      <c r="C5" s="35" t="str">
        <f>IF(B5&gt;0,VLOOKUP(B5,[1]Inventario!B:C,2,0),"◄ escribe codigo")</f>
        <v>Lápices de carbón Flamingo no. HB2</v>
      </c>
      <c r="D5" s="35" t="str">
        <f>IF(B5&gt;0,VLOOKUP(B5,[1]Inventario!B:D,3,0),"...")</f>
        <v>UD</v>
      </c>
      <c r="E5" s="35">
        <v>15</v>
      </c>
      <c r="F5" s="55">
        <v>2.9166666666666599</v>
      </c>
      <c r="G5" s="36">
        <f t="shared" si="0"/>
        <v>43.749999999999901</v>
      </c>
      <c r="H5" s="35" t="s">
        <v>62</v>
      </c>
      <c r="I5" s="35" t="s">
        <v>63</v>
      </c>
      <c r="J5" s="32">
        <v>44987</v>
      </c>
      <c r="K5" s="31"/>
    </row>
    <row r="6" spans="1:11" ht="15.75" x14ac:dyDescent="0.25">
      <c r="A6" s="31" t="s">
        <v>29</v>
      </c>
      <c r="B6" s="54">
        <v>272</v>
      </c>
      <c r="C6" s="35" t="str">
        <f>IF(B6&gt;0,VLOOKUP(B6,[1]Inventario!B:C,2,0),"◄ escribe codigo")</f>
        <v>Sacapuntas metal</v>
      </c>
      <c r="D6" s="35" t="str">
        <f>IF(B6&gt;0,VLOOKUP(B6,[1]Inventario!B:D,3,0),"...")</f>
        <v>UD</v>
      </c>
      <c r="E6" s="35">
        <v>5</v>
      </c>
      <c r="F6" s="55">
        <v>4.01</v>
      </c>
      <c r="G6" s="36">
        <f t="shared" si="0"/>
        <v>20.049999999999997</v>
      </c>
      <c r="H6" s="35" t="s">
        <v>62</v>
      </c>
      <c r="I6" s="35" t="s">
        <v>63</v>
      </c>
      <c r="J6" s="32">
        <v>44987</v>
      </c>
      <c r="K6" s="31"/>
    </row>
    <row r="7" spans="1:11" ht="15.75" x14ac:dyDescent="0.25">
      <c r="A7" s="31" t="s">
        <v>29</v>
      </c>
      <c r="B7" s="54">
        <v>137</v>
      </c>
      <c r="C7" s="35" t="str">
        <f>IF(B7&gt;0,VLOOKUP(B7,[1]Inventario!B:C,2,0),"◄ escribe codigo")</f>
        <v xml:space="preserve">CD </v>
      </c>
      <c r="D7" s="35" t="str">
        <f>IF(B7&gt;0,VLOOKUP(B7,[1]Inventario!B:D,3,0),"...")</f>
        <v>UD</v>
      </c>
      <c r="E7" s="35">
        <v>2</v>
      </c>
      <c r="F7" s="55">
        <v>10</v>
      </c>
      <c r="G7" s="36">
        <f t="shared" si="0"/>
        <v>20</v>
      </c>
      <c r="H7" s="35" t="s">
        <v>246</v>
      </c>
      <c r="I7" s="35" t="s">
        <v>247</v>
      </c>
      <c r="J7" s="32">
        <v>44987</v>
      </c>
      <c r="K7" s="31"/>
    </row>
    <row r="8" spans="1:11" ht="15.75" x14ac:dyDescent="0.25">
      <c r="A8" s="31" t="s">
        <v>29</v>
      </c>
      <c r="B8" s="65">
        <v>337</v>
      </c>
      <c r="C8" s="66" t="str">
        <f>IF(B8&gt;0,VLOOKUP(B8,[1]Inventario!B:C,2,0),"◄ escribe codigo")</f>
        <v>Post-it 75x75mm</v>
      </c>
      <c r="D8" s="66" t="str">
        <f>IF(B8&gt;0,VLOOKUP(B8,[1]Inventario!B:D,3,0),"...")</f>
        <v>UD</v>
      </c>
      <c r="E8" s="66">
        <v>2</v>
      </c>
      <c r="F8" s="67">
        <v>19.849160000000001</v>
      </c>
      <c r="G8" s="68">
        <f t="shared" si="0"/>
        <v>39.698320000000002</v>
      </c>
      <c r="H8" s="66" t="s">
        <v>45</v>
      </c>
      <c r="I8" s="66" t="s">
        <v>35</v>
      </c>
      <c r="J8" s="69">
        <v>44988</v>
      </c>
      <c r="K8" s="31"/>
    </row>
    <row r="9" spans="1:11" ht="15.75" x14ac:dyDescent="0.25">
      <c r="A9" s="31" t="s">
        <v>31</v>
      </c>
      <c r="B9" s="65">
        <v>368</v>
      </c>
      <c r="C9" s="66" t="str">
        <f>IF(B9&gt;0,VLOOKUP(B9,[1]Inventario!B:C,2,0),"◄ escribe codigo")</f>
        <v>Papel Toalla Blanco Mano para dispensador 6/1</v>
      </c>
      <c r="D9" s="66" t="str">
        <f>IF(B9&gt;0,VLOOKUP(B9,[1]Inventario!B:D,3,0),"...")</f>
        <v>FARDO</v>
      </c>
      <c r="E9" s="66">
        <v>2</v>
      </c>
      <c r="F9" s="70">
        <v>796.5</v>
      </c>
      <c r="G9" s="68">
        <f t="shared" si="0"/>
        <v>1593</v>
      </c>
      <c r="H9" s="66" t="s">
        <v>27</v>
      </c>
      <c r="I9" s="66" t="s">
        <v>28</v>
      </c>
      <c r="J9" s="69">
        <v>44991</v>
      </c>
      <c r="K9" s="31"/>
    </row>
    <row r="10" spans="1:11" ht="15.75" x14ac:dyDescent="0.25">
      <c r="A10" s="31" t="s">
        <v>31</v>
      </c>
      <c r="B10" s="65">
        <v>233</v>
      </c>
      <c r="C10" s="66" t="str">
        <f>IF(B10&gt;0,VLOOKUP(B10,[1]Inventario!B:C,2,0),"◄ escribe codigo")</f>
        <v>Papel de baño higienico p/dispensador (4/1) Familia</v>
      </c>
      <c r="D10" s="66" t="str">
        <f>IF(B10&gt;0,VLOOKUP(B10,[1]Inventario!B:D,3,0),"...")</f>
        <v>FARDO</v>
      </c>
      <c r="E10" s="66">
        <v>2</v>
      </c>
      <c r="F10" s="67">
        <v>590</v>
      </c>
      <c r="G10" s="68">
        <f t="shared" si="0"/>
        <v>1180</v>
      </c>
      <c r="H10" s="66" t="s">
        <v>27</v>
      </c>
      <c r="I10" s="66" t="s">
        <v>28</v>
      </c>
      <c r="J10" s="69">
        <v>44991</v>
      </c>
      <c r="K10" s="31"/>
    </row>
    <row r="11" spans="1:11" ht="15.75" x14ac:dyDescent="0.25">
      <c r="A11" s="31" t="s">
        <v>26</v>
      </c>
      <c r="B11" s="65">
        <v>108</v>
      </c>
      <c r="C11" s="66" t="str">
        <f>IF(B11&gt;0,VLOOKUP(B11,[1]Inventario!B:C,2,0),"◄ escribe codigo")</f>
        <v>Jabón en pasta de fregar 265 gr</v>
      </c>
      <c r="D11" s="66" t="str">
        <f>IF(B11&gt;0,VLOOKUP(B11,[1]Inventario!B:D,3,0),"...")</f>
        <v>UD</v>
      </c>
      <c r="E11" s="66">
        <v>5</v>
      </c>
      <c r="F11" s="67">
        <v>79.89</v>
      </c>
      <c r="G11" s="68">
        <f t="shared" si="0"/>
        <v>399.45</v>
      </c>
      <c r="H11" s="66" t="s">
        <v>27</v>
      </c>
      <c r="I11" s="66" t="s">
        <v>28</v>
      </c>
      <c r="J11" s="69">
        <v>44991</v>
      </c>
      <c r="K11" s="31"/>
    </row>
    <row r="12" spans="1:11" ht="15.75" x14ac:dyDescent="0.25">
      <c r="A12" s="31" t="s">
        <v>32</v>
      </c>
      <c r="B12" s="65">
        <v>317</v>
      </c>
      <c r="C12" s="66" t="str">
        <f>IF(B12&gt;0,VLOOKUP(B12,[1]Inventario!B:C,2,0),"◄ escribe codigo")</f>
        <v>Servilleta (2)</v>
      </c>
      <c r="D12" s="66" t="str">
        <f>IF(B12&gt;0,VLOOKUP(B12,[1]Inventario!B:D,3,0),"...")</f>
        <v>PAQ</v>
      </c>
      <c r="E12" s="66">
        <v>6</v>
      </c>
      <c r="F12" s="67">
        <v>43.66</v>
      </c>
      <c r="G12" s="68">
        <f t="shared" si="0"/>
        <v>261.95999999999998</v>
      </c>
      <c r="H12" s="66" t="s">
        <v>27</v>
      </c>
      <c r="I12" s="66" t="s">
        <v>28</v>
      </c>
      <c r="J12" s="69">
        <v>44991</v>
      </c>
      <c r="K12" s="31"/>
    </row>
    <row r="13" spans="1:11" ht="15.75" x14ac:dyDescent="0.25">
      <c r="A13" s="31" t="s">
        <v>34</v>
      </c>
      <c r="B13" s="65">
        <v>292</v>
      </c>
      <c r="C13" s="66" t="str">
        <f>IF(B13&gt;0,VLOOKUP(B13,[1]Inventario!B:C,2,0),"◄ escribe codigo")</f>
        <v>Vasos desechables de 10 onza</v>
      </c>
      <c r="D13" s="66" t="str">
        <f>IF(B13&gt;0,VLOOKUP(B13,[1]Inventario!B:D,3,0),"...")</f>
        <v>PAQ</v>
      </c>
      <c r="E13" s="66">
        <v>7</v>
      </c>
      <c r="F13" s="67">
        <v>81.42</v>
      </c>
      <c r="G13" s="68">
        <f t="shared" si="0"/>
        <v>569.94000000000005</v>
      </c>
      <c r="H13" s="66" t="s">
        <v>27</v>
      </c>
      <c r="I13" s="66" t="s">
        <v>28</v>
      </c>
      <c r="J13" s="69">
        <v>44991</v>
      </c>
      <c r="K13" s="31"/>
    </row>
    <row r="14" spans="1:11" ht="15.75" x14ac:dyDescent="0.25">
      <c r="A14" s="31" t="s">
        <v>26</v>
      </c>
      <c r="B14" s="65">
        <v>159</v>
      </c>
      <c r="C14" s="66" t="str">
        <f>IF(B14&gt;0,VLOOKUP(B14,[1]Inventario!B:C,2,0),"◄ escribe codigo")</f>
        <v>Cloro</v>
      </c>
      <c r="D14" s="66" t="str">
        <f>IF(B14&gt;0,VLOOKUP(B14,[1]Inventario!B:D,3,0),"...")</f>
        <v>GAL</v>
      </c>
      <c r="E14" s="66">
        <v>2</v>
      </c>
      <c r="F14" s="67">
        <v>58.95</v>
      </c>
      <c r="G14" s="68">
        <f t="shared" si="0"/>
        <v>117.9</v>
      </c>
      <c r="H14" s="66" t="s">
        <v>27</v>
      </c>
      <c r="I14" s="66" t="s">
        <v>28</v>
      </c>
      <c r="J14" s="69">
        <v>44991</v>
      </c>
      <c r="K14" s="31"/>
    </row>
    <row r="15" spans="1:11" ht="15.75" x14ac:dyDescent="0.25">
      <c r="A15" s="31" t="s">
        <v>33</v>
      </c>
      <c r="B15" s="65">
        <v>125</v>
      </c>
      <c r="C15" s="66" t="str">
        <f>IF(B15&gt;0,VLOOKUP(B15,[1]Inventario!B:C,2,0),"◄ escribe codigo")</f>
        <v>Café 1 lb Monte Alto</v>
      </c>
      <c r="D15" s="66" t="str">
        <f>IF(B15&gt;0,VLOOKUP(B15,[1]Inventario!B:D,3,0),"...")</f>
        <v>PAQ</v>
      </c>
      <c r="E15" s="66">
        <v>6</v>
      </c>
      <c r="F15" s="67">
        <v>185.58</v>
      </c>
      <c r="G15" s="68">
        <f t="shared" si="0"/>
        <v>1113.48</v>
      </c>
      <c r="H15" s="66" t="s">
        <v>27</v>
      </c>
      <c r="I15" s="66" t="s">
        <v>28</v>
      </c>
      <c r="J15" s="69">
        <v>44991</v>
      </c>
      <c r="K15" s="31"/>
    </row>
    <row r="16" spans="1:11" ht="15.75" x14ac:dyDescent="0.25">
      <c r="A16" s="31" t="s">
        <v>31</v>
      </c>
      <c r="B16" s="65">
        <v>270</v>
      </c>
      <c r="C16" s="66" t="str">
        <f>IF(B16&gt;0,VLOOKUP(B16,[1]Inventario!B:C,2,0),"◄ escribe codigo")</f>
        <v>Rollos de papel toalla para cocina</v>
      </c>
      <c r="D16" s="66" t="str">
        <f>IF(B16&gt;0,VLOOKUP(B16,[1]Inventario!B:D,3,0),"...")</f>
        <v>UD</v>
      </c>
      <c r="E16" s="66">
        <v>3</v>
      </c>
      <c r="F16" s="67">
        <v>59</v>
      </c>
      <c r="G16" s="68">
        <f t="shared" si="0"/>
        <v>177</v>
      </c>
      <c r="H16" s="66" t="s">
        <v>27</v>
      </c>
      <c r="I16" s="66" t="s">
        <v>28</v>
      </c>
      <c r="J16" s="69">
        <v>44991</v>
      </c>
      <c r="K16" s="31"/>
    </row>
    <row r="17" spans="1:11" ht="15.75" x14ac:dyDescent="0.25">
      <c r="A17" s="31" t="s">
        <v>33</v>
      </c>
      <c r="B17" s="65">
        <v>353</v>
      </c>
      <c r="C17" s="66" t="str">
        <f>IF(B17&gt;0,VLOOKUP(B17,[1]Inventario!B:C,2,0),"◄ escribe codigo")</f>
        <v xml:space="preserve">Mezcla para té frio </v>
      </c>
      <c r="D17" s="66" t="str">
        <f>IF(B17&gt;0,VLOOKUP(B17,[1]Inventario!B:D,3,0),"...")</f>
        <v>UD</v>
      </c>
      <c r="E17" s="66">
        <v>1</v>
      </c>
      <c r="F17" s="67">
        <v>436.6</v>
      </c>
      <c r="G17" s="68">
        <f t="shared" si="0"/>
        <v>436.6</v>
      </c>
      <c r="H17" s="66" t="s">
        <v>27</v>
      </c>
      <c r="I17" s="66" t="s">
        <v>28</v>
      </c>
      <c r="J17" s="69">
        <v>44991</v>
      </c>
      <c r="K17" s="31"/>
    </row>
    <row r="18" spans="1:11" ht="15.75" x14ac:dyDescent="0.25">
      <c r="A18" s="31" t="s">
        <v>36</v>
      </c>
      <c r="B18" s="65">
        <v>324</v>
      </c>
      <c r="C18" s="66" t="str">
        <f>IF(B18&gt;0,VLOOKUP(B18,[1]Inventario!B:C,2,0),"◄ escribe codigo")</f>
        <v>Papel  bond 8 1/2 x 11 (2)</v>
      </c>
      <c r="D18" s="66" t="str">
        <f>IF(B18&gt;0,VLOOKUP(B18,[1]Inventario!B:D,3,0),"...")</f>
        <v>RESMA</v>
      </c>
      <c r="E18" s="66">
        <v>10</v>
      </c>
      <c r="F18" s="67">
        <v>191.58480000000003</v>
      </c>
      <c r="G18" s="68">
        <f t="shared" si="0"/>
        <v>1915.8480000000004</v>
      </c>
      <c r="H18" s="66" t="s">
        <v>40</v>
      </c>
      <c r="I18" s="66" t="s">
        <v>41</v>
      </c>
      <c r="J18" s="69">
        <v>44991</v>
      </c>
      <c r="K18" s="31"/>
    </row>
    <row r="19" spans="1:11" ht="15.75" x14ac:dyDescent="0.25">
      <c r="A19" s="31" t="s">
        <v>37</v>
      </c>
      <c r="B19" s="65">
        <v>218</v>
      </c>
      <c r="C19" s="66" t="str">
        <f>IF(B19&gt;0,VLOOKUP(B19,[1]Inventario!B:C,2,0),"◄ escribe codigo")</f>
        <v xml:space="preserve">Libreta rayada 8 1/2 x 11 </v>
      </c>
      <c r="D19" s="66" t="str">
        <f>IF(B19&gt;0,VLOOKUP(B19,[1]Inventario!B:D,3,0),"...")</f>
        <v>UD</v>
      </c>
      <c r="E19" s="66">
        <v>1</v>
      </c>
      <c r="F19" s="67">
        <v>48.38</v>
      </c>
      <c r="G19" s="68">
        <f t="shared" si="0"/>
        <v>48.38</v>
      </c>
      <c r="H19" s="66" t="s">
        <v>246</v>
      </c>
      <c r="I19" s="66" t="s">
        <v>247</v>
      </c>
      <c r="J19" s="69">
        <v>44994</v>
      </c>
      <c r="K19" s="31"/>
    </row>
    <row r="20" spans="1:11" ht="15.75" x14ac:dyDescent="0.25">
      <c r="A20" s="31" t="s">
        <v>29</v>
      </c>
      <c r="B20" s="65">
        <v>226</v>
      </c>
      <c r="C20" s="66" t="str">
        <f>IF(B20&gt;0,VLOOKUP(B20,[1]Inventario!B:C,2,0),"◄ escribe codigo")</f>
        <v>Memoria USB 32 gb</v>
      </c>
      <c r="D20" s="66" t="str">
        <f>IF(B20&gt;0,VLOOKUP(B20,[1]Inventario!B:D,3,0),"...")</f>
        <v>UD</v>
      </c>
      <c r="E20" s="66">
        <v>1</v>
      </c>
      <c r="F20" s="67">
        <v>339.00220000000002</v>
      </c>
      <c r="G20" s="68">
        <f t="shared" si="0"/>
        <v>339.00220000000002</v>
      </c>
      <c r="H20" s="66" t="s">
        <v>42</v>
      </c>
      <c r="I20" s="66" t="s">
        <v>43</v>
      </c>
      <c r="J20" s="69">
        <v>44995</v>
      </c>
      <c r="K20" s="31"/>
    </row>
    <row r="21" spans="1:11" ht="15.75" x14ac:dyDescent="0.25">
      <c r="A21" s="31" t="s">
        <v>29</v>
      </c>
      <c r="B21" s="65">
        <v>256</v>
      </c>
      <c r="C21" s="66" t="str">
        <f>IF(B21&gt;0,VLOOKUP(B21,[1]Inventario!B:C,2,0),"◄ escribe codigo")</f>
        <v xml:space="preserve">Post it banderitas 5/1 </v>
      </c>
      <c r="D21" s="66" t="str">
        <f>IF(B21&gt;0,VLOOKUP(B21,[1]Inventario!B:D,3,0),"...")</f>
        <v>UD</v>
      </c>
      <c r="E21" s="66">
        <v>1</v>
      </c>
      <c r="F21" s="67">
        <v>46.02</v>
      </c>
      <c r="G21" s="68">
        <f t="shared" si="0"/>
        <v>46.02</v>
      </c>
      <c r="H21" s="66" t="s">
        <v>42</v>
      </c>
      <c r="I21" s="66" t="s">
        <v>43</v>
      </c>
      <c r="J21" s="69">
        <v>44995</v>
      </c>
      <c r="K21" s="31"/>
    </row>
    <row r="22" spans="1:11" ht="15.75" x14ac:dyDescent="0.25">
      <c r="A22" s="31" t="s">
        <v>29</v>
      </c>
      <c r="B22" s="65">
        <v>341</v>
      </c>
      <c r="C22" s="66" t="str">
        <f>IF(B22&gt;0,VLOOKUP(B22,[1]Inventario!B:C,2,0),"◄ escribe codigo")</f>
        <v>Notas autoadhesivas post-it 102x152mm 6 bloques</v>
      </c>
      <c r="D22" s="66" t="str">
        <f>IF(B22&gt;0,VLOOKUP(B22,[1]Inventario!B:D,3,0),"...")</f>
        <v>PAQ</v>
      </c>
      <c r="E22" s="66">
        <v>1</v>
      </c>
      <c r="F22" s="67">
        <v>442.5</v>
      </c>
      <c r="G22" s="68">
        <f t="shared" si="0"/>
        <v>442.5</v>
      </c>
      <c r="H22" s="66" t="s">
        <v>42</v>
      </c>
      <c r="I22" s="66" t="s">
        <v>43</v>
      </c>
      <c r="J22" s="69">
        <v>44995</v>
      </c>
      <c r="K22" s="31"/>
    </row>
    <row r="23" spans="1:11" ht="15.75" x14ac:dyDescent="0.25">
      <c r="A23" s="31" t="s">
        <v>29</v>
      </c>
      <c r="B23" s="65">
        <v>200</v>
      </c>
      <c r="C23" s="66" t="str">
        <f>IF(B23&gt;0,VLOOKUP(B23,[1]Inventario!B:C,2,0),"◄ escribe codigo")</f>
        <v>Ganchos p/folders macho y hembra 7 cm</v>
      </c>
      <c r="D23" s="66" t="str">
        <f>IF(B23&gt;0,VLOOKUP(B23,[1]Inventario!B:D,3,0),"...")</f>
        <v>CAJA</v>
      </c>
      <c r="E23" s="66">
        <v>1</v>
      </c>
      <c r="F23" s="67">
        <v>44.603999999999999</v>
      </c>
      <c r="G23" s="68">
        <f t="shared" si="0"/>
        <v>44.603999999999999</v>
      </c>
      <c r="H23" s="66" t="s">
        <v>42</v>
      </c>
      <c r="I23" s="66" t="s">
        <v>43</v>
      </c>
      <c r="J23" s="69">
        <v>44995</v>
      </c>
      <c r="K23" s="31"/>
    </row>
    <row r="24" spans="1:11" ht="15.75" x14ac:dyDescent="0.25">
      <c r="A24" s="31" t="s">
        <v>29</v>
      </c>
      <c r="B24" s="65">
        <v>185</v>
      </c>
      <c r="C24" s="66" t="str">
        <f>IF(B24&gt;0,VLOOKUP(B24,[1]Inventario!B:C,2,0),"◄ escribe codigo")</f>
        <v>Etiquetas p/sobres</v>
      </c>
      <c r="D24" s="66" t="str">
        <f>IF(B24&gt;0,VLOOKUP(B24,[1]Inventario!B:D,3,0),"...")</f>
        <v>PAQ</v>
      </c>
      <c r="E24" s="66">
        <v>1</v>
      </c>
      <c r="F24" s="67">
        <v>680</v>
      </c>
      <c r="G24" s="68">
        <f t="shared" si="0"/>
        <v>680</v>
      </c>
      <c r="H24" s="66" t="s">
        <v>42</v>
      </c>
      <c r="I24" s="66" t="s">
        <v>43</v>
      </c>
      <c r="J24" s="69">
        <v>44995</v>
      </c>
      <c r="K24" s="31"/>
    </row>
    <row r="25" spans="1:11" ht="15.75" x14ac:dyDescent="0.25">
      <c r="A25" s="31" t="s">
        <v>29</v>
      </c>
      <c r="B25" s="65">
        <v>342</v>
      </c>
      <c r="C25" s="66" t="str">
        <f>IF(B25&gt;0,VLOOKUP(B25,[1]Inventario!B:C,2,0),"◄ escribe codigo")</f>
        <v xml:space="preserve">Tijeras p/oficina estándar </v>
      </c>
      <c r="D25" s="66" t="str">
        <f>IF(B25&gt;0,VLOOKUP(B25,[1]Inventario!B:D,3,0),"...")</f>
        <v>UD</v>
      </c>
      <c r="E25" s="66">
        <v>1</v>
      </c>
      <c r="F25" s="67">
        <v>36.58</v>
      </c>
      <c r="G25" s="68">
        <f t="shared" si="0"/>
        <v>36.58</v>
      </c>
      <c r="H25" s="66" t="s">
        <v>248</v>
      </c>
      <c r="I25" s="66" t="s">
        <v>39</v>
      </c>
      <c r="J25" s="69">
        <v>44995</v>
      </c>
      <c r="K25" s="31"/>
    </row>
    <row r="26" spans="1:11" ht="15.75" x14ac:dyDescent="0.25">
      <c r="A26" s="31" t="s">
        <v>31</v>
      </c>
      <c r="B26" s="65">
        <v>368</v>
      </c>
      <c r="C26" s="66" t="str">
        <f>IF(B26&gt;0,VLOOKUP(B26,[1]Inventario!B:C,2,0),"◄ escribe codigo")</f>
        <v>Papel Toalla Blanco Mano para dispensador 6/1</v>
      </c>
      <c r="D26" s="66" t="str">
        <f>IF(B26&gt;0,VLOOKUP(B26,[1]Inventario!B:D,3,0),"...")</f>
        <v>FARDO</v>
      </c>
      <c r="E26" s="66">
        <v>1</v>
      </c>
      <c r="F26" s="70">
        <v>796.5</v>
      </c>
      <c r="G26" s="68">
        <f t="shared" si="0"/>
        <v>796.5</v>
      </c>
      <c r="H26" s="66" t="s">
        <v>27</v>
      </c>
      <c r="I26" s="66" t="s">
        <v>28</v>
      </c>
      <c r="J26" s="69">
        <v>44995</v>
      </c>
      <c r="K26" s="31"/>
    </row>
    <row r="27" spans="1:11" ht="15.75" x14ac:dyDescent="0.25">
      <c r="A27" s="31" t="s">
        <v>33</v>
      </c>
      <c r="B27" s="65">
        <v>284</v>
      </c>
      <c r="C27" s="66" t="str">
        <f>IF(B27&gt;0,VLOOKUP(B27,[1]Inventario!B:C,2,0),"◄ escribe codigo")</f>
        <v>Té de infusión de tilo caja 20/1</v>
      </c>
      <c r="D27" s="66" t="str">
        <f>IF(B27&gt;0,VLOOKUP(B27,[1]Inventario!B:D,3,0),"...")</f>
        <v>CAJA</v>
      </c>
      <c r="E27" s="66">
        <v>2</v>
      </c>
      <c r="F27" s="67">
        <v>177</v>
      </c>
      <c r="G27" s="68">
        <f t="shared" si="0"/>
        <v>354</v>
      </c>
      <c r="H27" s="66" t="s">
        <v>27</v>
      </c>
      <c r="I27" s="66" t="s">
        <v>28</v>
      </c>
      <c r="J27" s="69">
        <v>44995</v>
      </c>
      <c r="K27" s="31"/>
    </row>
    <row r="28" spans="1:11" ht="15.75" x14ac:dyDescent="0.25">
      <c r="A28" s="31" t="s">
        <v>33</v>
      </c>
      <c r="B28" s="65">
        <v>286</v>
      </c>
      <c r="C28" s="66" t="str">
        <f>IF(B28&gt;0,VLOOKUP(B28,[1]Inventario!B:C,2,0),"◄ escribe codigo")</f>
        <v>Té de infusión de manzanilla caja 20/1</v>
      </c>
      <c r="D28" s="66" t="str">
        <f>IF(B28&gt;0,VLOOKUP(B28,[1]Inventario!B:D,3,0),"...")</f>
        <v>CAJA</v>
      </c>
      <c r="E28" s="66">
        <v>2</v>
      </c>
      <c r="F28" s="67">
        <v>177</v>
      </c>
      <c r="G28" s="68">
        <f t="shared" si="0"/>
        <v>354</v>
      </c>
      <c r="H28" s="66" t="s">
        <v>27</v>
      </c>
      <c r="I28" s="66" t="s">
        <v>28</v>
      </c>
      <c r="J28" s="69">
        <v>44995</v>
      </c>
      <c r="K28" s="31"/>
    </row>
    <row r="29" spans="1:11" ht="15.75" x14ac:dyDescent="0.25">
      <c r="A29" s="31" t="s">
        <v>29</v>
      </c>
      <c r="B29" s="65">
        <v>217</v>
      </c>
      <c r="C29" s="66" t="str">
        <f>IF(B29&gt;0,VLOOKUP(B29,[1]Inventario!B:C,2,0),"◄ escribe codigo")</f>
        <v xml:space="preserve">Libreta rayada 5/8 pequeña </v>
      </c>
      <c r="D29" s="66" t="str">
        <f>IF(B29&gt;0,VLOOKUP(B29,[1]Inventario!B:D,3,0),"...")</f>
        <v>UD</v>
      </c>
      <c r="E29" s="66">
        <v>1</v>
      </c>
      <c r="F29" s="67">
        <v>16.489999999999998</v>
      </c>
      <c r="G29" s="68">
        <f t="shared" si="0"/>
        <v>16.489999999999998</v>
      </c>
      <c r="H29" s="66" t="s">
        <v>61</v>
      </c>
      <c r="I29" s="66" t="s">
        <v>46</v>
      </c>
      <c r="J29" s="69">
        <v>44998</v>
      </c>
      <c r="K29" s="31"/>
    </row>
    <row r="30" spans="1:11" ht="15.75" x14ac:dyDescent="0.25">
      <c r="A30" s="31" t="s">
        <v>29</v>
      </c>
      <c r="B30" s="65">
        <v>328</v>
      </c>
      <c r="C30" s="66" t="str">
        <f>IF(B30&gt;0,VLOOKUP(B30,[1]Inventario!B:C,2,0),"◄ escribe codigo")</f>
        <v xml:space="preserve">Dispensador cinta adhesiva 3/4 </v>
      </c>
      <c r="D30" s="66" t="str">
        <f>IF(B30&gt;0,VLOOKUP(B30,[1]Inventario!B:D,3,0),"...")</f>
        <v>UD</v>
      </c>
      <c r="E30" s="66">
        <v>1</v>
      </c>
      <c r="F30" s="67">
        <v>56.120800000000003</v>
      </c>
      <c r="G30" s="68">
        <f t="shared" si="0"/>
        <v>56.120800000000003</v>
      </c>
      <c r="H30" s="66" t="s">
        <v>61</v>
      </c>
      <c r="I30" s="66" t="s">
        <v>46</v>
      </c>
      <c r="J30" s="69">
        <v>44998</v>
      </c>
      <c r="K30" s="31"/>
    </row>
    <row r="31" spans="1:11" ht="15.75" x14ac:dyDescent="0.25">
      <c r="A31" s="31" t="s">
        <v>26</v>
      </c>
      <c r="B31" s="65">
        <v>308</v>
      </c>
      <c r="C31" s="66" t="str">
        <f>IF(B31&gt;0,VLOOKUP(B31,[1]Inventario!B:C,2,0),"◄ escribe codigo")</f>
        <v>Antibacterial en spray de 500 ml Sabo</v>
      </c>
      <c r="D31" s="66" t="str">
        <f>IF(B31&gt;0,VLOOKUP(B31,[1]Inventario!B:D,3,0),"...")</f>
        <v>UD</v>
      </c>
      <c r="E31" s="66">
        <v>1</v>
      </c>
      <c r="F31" s="67">
        <v>403.56</v>
      </c>
      <c r="G31" s="68">
        <f t="shared" si="0"/>
        <v>403.56</v>
      </c>
      <c r="H31" s="66" t="s">
        <v>61</v>
      </c>
      <c r="I31" s="66" t="s">
        <v>46</v>
      </c>
      <c r="J31" s="69">
        <v>44998</v>
      </c>
      <c r="K31" s="31"/>
    </row>
    <row r="32" spans="1:11" ht="15.75" x14ac:dyDescent="0.25">
      <c r="A32" s="31" t="s">
        <v>47</v>
      </c>
      <c r="B32" s="65">
        <v>348</v>
      </c>
      <c r="C32" s="66" t="str">
        <f>IF(B32&gt;0,VLOOKUP(B32,[1]Inventario!B:C,2,0),"◄ escribe codigo")</f>
        <v>Bateria AAA Duracell</v>
      </c>
      <c r="D32" s="66" t="str">
        <f>IF(B32&gt;0,VLOOKUP(B32,[1]Inventario!B:D,3,0),"...")</f>
        <v>PAR</v>
      </c>
      <c r="E32" s="66">
        <v>1</v>
      </c>
      <c r="F32" s="67">
        <v>80.239999999999995</v>
      </c>
      <c r="G32" s="68">
        <f t="shared" si="0"/>
        <v>80.239999999999995</v>
      </c>
      <c r="H32" s="66" t="s">
        <v>61</v>
      </c>
      <c r="I32" s="66" t="s">
        <v>46</v>
      </c>
      <c r="J32" s="69">
        <v>44998</v>
      </c>
      <c r="K32" s="31"/>
    </row>
    <row r="33" spans="1:11" ht="15.75" x14ac:dyDescent="0.25">
      <c r="A33" s="31" t="s">
        <v>31</v>
      </c>
      <c r="B33" s="65">
        <v>235</v>
      </c>
      <c r="C33" s="66" t="str">
        <f>IF(B33&gt;0,VLOOKUP(B33,[1]Inventario!B:C,2,0),"◄ escribe codigo")</f>
        <v>Papel en cartulina blanco</v>
      </c>
      <c r="D33" s="66" t="str">
        <f>IF(B33&gt;0,VLOOKUP(B33,[1]Inventario!B:D,3,0),"...")</f>
        <v>RESMA</v>
      </c>
      <c r="E33" s="66">
        <v>1</v>
      </c>
      <c r="F33" s="67">
        <v>513.005</v>
      </c>
      <c r="G33" s="68">
        <f t="shared" si="0"/>
        <v>513.005</v>
      </c>
      <c r="H33" s="66" t="s">
        <v>249</v>
      </c>
      <c r="I33" s="66" t="s">
        <v>250</v>
      </c>
      <c r="J33" s="69">
        <v>44998</v>
      </c>
      <c r="K33" s="31"/>
    </row>
    <row r="34" spans="1:11" ht="15.75" x14ac:dyDescent="0.25">
      <c r="A34" s="31" t="s">
        <v>31</v>
      </c>
      <c r="B34" s="65">
        <v>368</v>
      </c>
      <c r="C34" s="66" t="str">
        <f>IF(B34&gt;0,VLOOKUP(B34,[1]Inventario!B:C,2,0),"◄ escribe codigo")</f>
        <v>Papel Toalla Blanco Mano para dispensador 6/1</v>
      </c>
      <c r="D34" s="66" t="str">
        <f>IF(B34&gt;0,VLOOKUP(B34,[1]Inventario!B:D,3,0),"...")</f>
        <v>FARDO</v>
      </c>
      <c r="E34" s="66">
        <v>2</v>
      </c>
      <c r="F34" s="70">
        <v>796.5</v>
      </c>
      <c r="G34" s="68">
        <f t="shared" si="0"/>
        <v>1593</v>
      </c>
      <c r="H34" s="66" t="s">
        <v>27</v>
      </c>
      <c r="I34" s="66" t="s">
        <v>28</v>
      </c>
      <c r="J34" s="69">
        <v>44998</v>
      </c>
      <c r="K34" s="31"/>
    </row>
    <row r="35" spans="1:11" ht="15.75" x14ac:dyDescent="0.25">
      <c r="A35" s="31" t="s">
        <v>37</v>
      </c>
      <c r="B35" s="65">
        <v>370</v>
      </c>
      <c r="C35" s="66" t="str">
        <f>IF(B35&gt;0,VLOOKUP(B35,[1]Inventario!B:C,2,0),"◄ escribe codigo")</f>
        <v>Fundas p/basura grandes p/tanq (100/1)</v>
      </c>
      <c r="D35" s="66" t="str">
        <f>IF(B35&gt;0,VLOOKUP(B35,[1]Inventario!B:D,3,0),"...")</f>
        <v>PAQ</v>
      </c>
      <c r="E35" s="66">
        <v>1</v>
      </c>
      <c r="F35" s="70">
        <v>483.8</v>
      </c>
      <c r="G35" s="68">
        <f t="shared" si="0"/>
        <v>483.8</v>
      </c>
      <c r="H35" s="66" t="s">
        <v>27</v>
      </c>
      <c r="I35" s="66" t="s">
        <v>28</v>
      </c>
      <c r="J35" s="69">
        <v>44998</v>
      </c>
      <c r="K35" s="31"/>
    </row>
    <row r="36" spans="1:11" ht="15.75" x14ac:dyDescent="0.25">
      <c r="A36" s="31" t="s">
        <v>34</v>
      </c>
      <c r="B36" s="65">
        <v>292</v>
      </c>
      <c r="C36" s="66" t="str">
        <f>IF(B36&gt;0,VLOOKUP(B36,[1]Inventario!B:C,2,0),"◄ escribe codigo")</f>
        <v>Vasos desechables de 10 onza</v>
      </c>
      <c r="D36" s="66" t="str">
        <f>IF(B36&gt;0,VLOOKUP(B36,[1]Inventario!B:D,3,0),"...")</f>
        <v>PAQ</v>
      </c>
      <c r="E36" s="66">
        <v>8</v>
      </c>
      <c r="F36" s="67">
        <v>81.42</v>
      </c>
      <c r="G36" s="68">
        <f t="shared" si="0"/>
        <v>651.36</v>
      </c>
      <c r="H36" s="66" t="s">
        <v>27</v>
      </c>
      <c r="I36" s="66" t="s">
        <v>28</v>
      </c>
      <c r="J36" s="69">
        <v>44998</v>
      </c>
      <c r="K36" s="31"/>
    </row>
    <row r="37" spans="1:11" ht="15.75" x14ac:dyDescent="0.25">
      <c r="A37" s="31" t="s">
        <v>32</v>
      </c>
      <c r="B37" s="65">
        <v>317</v>
      </c>
      <c r="C37" s="66" t="str">
        <f>IF(B37&gt;0,VLOOKUP(B37,[1]Inventario!B:C,2,0),"◄ escribe codigo")</f>
        <v>Servilleta (2)</v>
      </c>
      <c r="D37" s="66" t="str">
        <f>IF(B37&gt;0,VLOOKUP(B37,[1]Inventario!B:D,3,0),"...")</f>
        <v>PAQ</v>
      </c>
      <c r="E37" s="66">
        <v>3</v>
      </c>
      <c r="F37" s="67">
        <v>43.66</v>
      </c>
      <c r="G37" s="68">
        <f t="shared" si="0"/>
        <v>130.97999999999999</v>
      </c>
      <c r="H37" s="66" t="s">
        <v>27</v>
      </c>
      <c r="I37" s="66" t="s">
        <v>28</v>
      </c>
      <c r="J37" s="69">
        <v>44998</v>
      </c>
      <c r="K37" s="31"/>
    </row>
    <row r="38" spans="1:11" ht="15.75" x14ac:dyDescent="0.25">
      <c r="A38" s="31" t="s">
        <v>26</v>
      </c>
      <c r="B38" s="65">
        <v>108</v>
      </c>
      <c r="C38" s="66" t="str">
        <f>IF(B38&gt;0,VLOOKUP(B38,[1]Inventario!B:C,2,0),"◄ escribe codigo")</f>
        <v>Jabón en pasta de fregar 265 gr</v>
      </c>
      <c r="D38" s="66" t="str">
        <f>IF(B38&gt;0,VLOOKUP(B38,[1]Inventario!B:D,3,0),"...")</f>
        <v>UD</v>
      </c>
      <c r="E38" s="66">
        <v>5</v>
      </c>
      <c r="F38" s="67">
        <v>79.89</v>
      </c>
      <c r="G38" s="68">
        <f t="shared" si="0"/>
        <v>399.45</v>
      </c>
      <c r="H38" s="66" t="s">
        <v>27</v>
      </c>
      <c r="I38" s="66" t="s">
        <v>28</v>
      </c>
      <c r="J38" s="69">
        <v>44998</v>
      </c>
      <c r="K38" s="31"/>
    </row>
    <row r="39" spans="1:11" ht="15.75" x14ac:dyDescent="0.25">
      <c r="A39" s="31" t="s">
        <v>31</v>
      </c>
      <c r="B39" s="65">
        <v>233</v>
      </c>
      <c r="C39" s="66" t="str">
        <f>IF(B39&gt;0,VLOOKUP(B39,[1]Inventario!B:C,2,0),"◄ escribe codigo")</f>
        <v>Papel de baño higienico p/dispensador (4/1) Familia</v>
      </c>
      <c r="D39" s="66" t="str">
        <f>IF(B39&gt;0,VLOOKUP(B39,[1]Inventario!B:D,3,0),"...")</f>
        <v>FARDO</v>
      </c>
      <c r="E39" s="66">
        <v>3</v>
      </c>
      <c r="F39" s="67">
        <v>590</v>
      </c>
      <c r="G39" s="68">
        <f t="shared" si="0"/>
        <v>1770</v>
      </c>
      <c r="H39" s="66" t="s">
        <v>27</v>
      </c>
      <c r="I39" s="66" t="s">
        <v>28</v>
      </c>
      <c r="J39" s="69">
        <v>44998</v>
      </c>
      <c r="K39" s="31"/>
    </row>
    <row r="40" spans="1:11" ht="15.75" x14ac:dyDescent="0.25">
      <c r="A40" s="31" t="s">
        <v>34</v>
      </c>
      <c r="B40" s="65">
        <v>364</v>
      </c>
      <c r="C40" s="66" t="str">
        <f>IF(B40&gt;0,VLOOKUP(B40,[1]Inventario!B:C,2,0),"◄ escribe codigo")</f>
        <v>Tenedores desechables 25/1</v>
      </c>
      <c r="D40" s="66" t="str">
        <f>IF(B40&gt;0,VLOOKUP(B40,[1]Inventario!B:D,3,0),"...")</f>
        <v>PAQ</v>
      </c>
      <c r="E40" s="66">
        <v>6</v>
      </c>
      <c r="F40" s="67">
        <v>38.94</v>
      </c>
      <c r="G40" s="68">
        <f t="shared" si="0"/>
        <v>233.64</v>
      </c>
      <c r="H40" s="66" t="s">
        <v>27</v>
      </c>
      <c r="I40" s="66" t="s">
        <v>28</v>
      </c>
      <c r="J40" s="69">
        <v>44998</v>
      </c>
      <c r="K40" s="31"/>
    </row>
    <row r="41" spans="1:11" ht="15.75" x14ac:dyDescent="0.25">
      <c r="A41" s="31" t="s">
        <v>33</v>
      </c>
      <c r="B41" s="65">
        <v>125</v>
      </c>
      <c r="C41" s="66" t="str">
        <f>IF(B41&gt;0,VLOOKUP(B41,[1]Inventario!B:C,2,0),"◄ escribe codigo")</f>
        <v>Café 1 lb Monte Alto</v>
      </c>
      <c r="D41" s="66" t="str">
        <f>IF(B41&gt;0,VLOOKUP(B41,[1]Inventario!B:D,3,0),"...")</f>
        <v>PAQ</v>
      </c>
      <c r="E41" s="66">
        <v>10</v>
      </c>
      <c r="F41" s="67">
        <v>185.58</v>
      </c>
      <c r="G41" s="68">
        <f t="shared" si="0"/>
        <v>1855.8000000000002</v>
      </c>
      <c r="H41" s="66" t="s">
        <v>27</v>
      </c>
      <c r="I41" s="66" t="s">
        <v>28</v>
      </c>
      <c r="J41" s="69">
        <v>44998</v>
      </c>
      <c r="K41" s="31"/>
    </row>
    <row r="42" spans="1:11" ht="15.75" x14ac:dyDescent="0.25">
      <c r="A42" s="31" t="s">
        <v>33</v>
      </c>
      <c r="B42" s="65">
        <v>366</v>
      </c>
      <c r="C42" s="71" t="s">
        <v>235</v>
      </c>
      <c r="D42" s="66" t="str">
        <f>IF(B42&gt;0,VLOOKUP(B42,[1]Inventario!B:D,3,0),"...")</f>
        <v>PAQ</v>
      </c>
      <c r="E42" s="66">
        <v>4</v>
      </c>
      <c r="F42" s="70">
        <v>143.78</v>
      </c>
      <c r="G42" s="68">
        <f t="shared" si="0"/>
        <v>575.12</v>
      </c>
      <c r="H42" s="66" t="s">
        <v>27</v>
      </c>
      <c r="I42" s="66" t="s">
        <v>28</v>
      </c>
      <c r="J42" s="69">
        <v>44998</v>
      </c>
      <c r="K42" s="31"/>
    </row>
    <row r="43" spans="1:11" ht="15.75" x14ac:dyDescent="0.25">
      <c r="A43" s="31" t="s">
        <v>47</v>
      </c>
      <c r="B43" s="65">
        <v>347</v>
      </c>
      <c r="C43" s="66" t="str">
        <f>IF(B43&gt;0,VLOOKUP(B43,[1]Inventario!B:C,2,0),"◄ escribe codigo")</f>
        <v>Bateria AA Duracell</v>
      </c>
      <c r="D43" s="66" t="str">
        <f>IF(B43&gt;0,VLOOKUP(B43,[1]Inventario!B:D,3,0),"...")</f>
        <v>PAR</v>
      </c>
      <c r="E43" s="66">
        <v>2</v>
      </c>
      <c r="F43" s="67">
        <v>80.239999999999995</v>
      </c>
      <c r="G43" s="68">
        <f t="shared" si="0"/>
        <v>160.47999999999999</v>
      </c>
      <c r="H43" s="66" t="s">
        <v>59</v>
      </c>
      <c r="I43" s="66" t="s">
        <v>60</v>
      </c>
      <c r="J43" s="69">
        <v>44999</v>
      </c>
      <c r="K43" s="31"/>
    </row>
    <row r="44" spans="1:11" ht="15.75" x14ac:dyDescent="0.25">
      <c r="A44" s="31" t="s">
        <v>29</v>
      </c>
      <c r="B44" s="65">
        <v>204</v>
      </c>
      <c r="C44" s="66" t="str">
        <f>IF(B44&gt;0,VLOOKUP(B44,[1]Inventario!B:C,2,0),"◄ escribe codigo")</f>
        <v>Grapadoras 20 diámetro de metal</v>
      </c>
      <c r="D44" s="66" t="str">
        <f>IF(B44&gt;0,VLOOKUP(B44,[1]Inventario!B:D,3,0),"...")</f>
        <v>UD</v>
      </c>
      <c r="E44" s="66">
        <v>1</v>
      </c>
      <c r="F44" s="67">
        <v>233.64</v>
      </c>
      <c r="G44" s="68">
        <f t="shared" si="0"/>
        <v>233.64</v>
      </c>
      <c r="H44" s="66" t="s">
        <v>40</v>
      </c>
      <c r="I44" s="66" t="s">
        <v>41</v>
      </c>
      <c r="J44" s="69">
        <v>44999</v>
      </c>
      <c r="K44" s="31"/>
    </row>
    <row r="45" spans="1:11" ht="15.75" x14ac:dyDescent="0.25">
      <c r="A45" s="31" t="s">
        <v>51</v>
      </c>
      <c r="B45" s="65">
        <v>314</v>
      </c>
      <c r="C45" s="66" t="str">
        <f>IF(B45&gt;0,VLOOKUP(B45,[1]Inventario!B:C,2,0),"◄ escribe codigo")</f>
        <v>Insecticida Raid de 17.5 oz</v>
      </c>
      <c r="D45" s="66" t="str">
        <f>IF(B45&gt;0,VLOOKUP(B45,[1]Inventario!B:D,3,0),"...")</f>
        <v>UD</v>
      </c>
      <c r="E45" s="66">
        <v>1</v>
      </c>
      <c r="F45" s="67">
        <v>355.33339999999998</v>
      </c>
      <c r="G45" s="68">
        <f t="shared" si="0"/>
        <v>355.33339999999998</v>
      </c>
      <c r="H45" s="66" t="s">
        <v>244</v>
      </c>
      <c r="I45" s="66" t="s">
        <v>245</v>
      </c>
      <c r="J45" s="69">
        <v>44999</v>
      </c>
      <c r="K45" s="31"/>
    </row>
    <row r="46" spans="1:11" ht="15.75" x14ac:dyDescent="0.25">
      <c r="A46" s="31" t="s">
        <v>29</v>
      </c>
      <c r="B46" s="65">
        <v>146</v>
      </c>
      <c r="C46" s="66" t="str">
        <f>IF(B46&gt;0,VLOOKUP(B46,[1]Inventario!B:C,2,0),"◄ escribe codigo")</f>
        <v>Cinta adhesiva gris de 2"</v>
      </c>
      <c r="D46" s="66" t="str">
        <f>IF(B46&gt;0,VLOOKUP(B46,[1]Inventario!B:D,3,0),"...")</f>
        <v>UD</v>
      </c>
      <c r="E46" s="66">
        <v>1</v>
      </c>
      <c r="F46" s="67">
        <v>371.7</v>
      </c>
      <c r="G46" s="68">
        <f t="shared" si="0"/>
        <v>371.7</v>
      </c>
      <c r="H46" s="66" t="s">
        <v>244</v>
      </c>
      <c r="I46" s="66" t="s">
        <v>245</v>
      </c>
      <c r="J46" s="69">
        <v>44999</v>
      </c>
      <c r="K46" s="31"/>
    </row>
    <row r="47" spans="1:11" ht="15.75" x14ac:dyDescent="0.25">
      <c r="A47" s="31" t="s">
        <v>29</v>
      </c>
      <c r="B47" s="65">
        <v>145</v>
      </c>
      <c r="C47" s="66" t="str">
        <f>IF(B47&gt;0,VLOOKUP(B47,[1]Inventario!B:C,2,0),"◄ escribe codigo")</f>
        <v>Cinta adhesiva grande transparente</v>
      </c>
      <c r="D47" s="66" t="str">
        <f>IF(B47&gt;0,VLOOKUP(B47,[1]Inventario!B:D,3,0),"...")</f>
        <v>UD</v>
      </c>
      <c r="E47" s="66">
        <v>1</v>
      </c>
      <c r="F47" s="67">
        <v>80.239999999999995</v>
      </c>
      <c r="G47" s="68">
        <f t="shared" si="0"/>
        <v>80.239999999999995</v>
      </c>
      <c r="H47" s="66" t="s">
        <v>246</v>
      </c>
      <c r="I47" s="66" t="s">
        <v>247</v>
      </c>
      <c r="J47" s="69">
        <v>44999</v>
      </c>
      <c r="K47" s="31"/>
    </row>
    <row r="48" spans="1:11" ht="15.75" x14ac:dyDescent="0.25">
      <c r="A48" s="31" t="s">
        <v>29</v>
      </c>
      <c r="B48" s="65">
        <v>154</v>
      </c>
      <c r="C48" s="66" t="str">
        <f>IF(B48&gt;0,VLOOKUP(B48,[1]Inventario!B:C,2,0),"◄ escribe codigo")</f>
        <v>Clip billeteros 25 mm</v>
      </c>
      <c r="D48" s="66" t="str">
        <f>IF(B48&gt;0,VLOOKUP(B48,[1]Inventario!B:D,3,0),"...")</f>
        <v>CAJA</v>
      </c>
      <c r="E48" s="66">
        <v>1</v>
      </c>
      <c r="F48" s="67">
        <v>21.99</v>
      </c>
      <c r="G48" s="68">
        <f t="shared" si="0"/>
        <v>21.99</v>
      </c>
      <c r="H48" s="66" t="s">
        <v>248</v>
      </c>
      <c r="I48" s="66" t="s">
        <v>39</v>
      </c>
      <c r="J48" s="69">
        <v>45000</v>
      </c>
      <c r="K48" s="31"/>
    </row>
    <row r="49" spans="1:11" ht="15.75" x14ac:dyDescent="0.25">
      <c r="A49" s="31" t="s">
        <v>29</v>
      </c>
      <c r="B49" s="65">
        <v>155</v>
      </c>
      <c r="C49" s="66" t="str">
        <f>IF(B49&gt;0,VLOOKUP(B49,[1]Inventario!B:C,2,0),"◄ escribe codigo")</f>
        <v>Clip billeteros 41 mm</v>
      </c>
      <c r="D49" s="66" t="str">
        <f>IF(B49&gt;0,VLOOKUP(B49,[1]Inventario!B:D,3,0),"...")</f>
        <v>CAJA</v>
      </c>
      <c r="E49" s="66">
        <v>1</v>
      </c>
      <c r="F49" s="67">
        <v>48.64</v>
      </c>
      <c r="G49" s="68">
        <f t="shared" si="0"/>
        <v>48.64</v>
      </c>
      <c r="H49" s="66" t="s">
        <v>248</v>
      </c>
      <c r="I49" s="66" t="s">
        <v>39</v>
      </c>
      <c r="J49" s="69">
        <v>45000</v>
      </c>
      <c r="K49" s="31"/>
    </row>
    <row r="50" spans="1:11" ht="15.75" x14ac:dyDescent="0.25">
      <c r="A50" s="31" t="s">
        <v>26</v>
      </c>
      <c r="B50" s="65">
        <v>308</v>
      </c>
      <c r="C50" s="66" t="str">
        <f>IF(B50&gt;0,VLOOKUP(B50,[1]Inventario!B:C,2,0),"◄ escribe codigo")</f>
        <v>Antibacterial en spray de 500 ml Sabo</v>
      </c>
      <c r="D50" s="66" t="str">
        <f>IF(B50&gt;0,VLOOKUP(B50,[1]Inventario!B:D,3,0),"...")</f>
        <v>UD</v>
      </c>
      <c r="E50" s="66">
        <v>1</v>
      </c>
      <c r="F50" s="67">
        <v>403.56</v>
      </c>
      <c r="G50" s="68">
        <f t="shared" si="0"/>
        <v>403.56</v>
      </c>
      <c r="H50" s="66" t="s">
        <v>251</v>
      </c>
      <c r="I50" s="66" t="s">
        <v>252</v>
      </c>
      <c r="J50" s="69">
        <v>45001</v>
      </c>
      <c r="K50" s="31"/>
    </row>
    <row r="51" spans="1:11" ht="15.75" x14ac:dyDescent="0.25">
      <c r="A51" s="31" t="s">
        <v>29</v>
      </c>
      <c r="B51" s="65">
        <v>195</v>
      </c>
      <c r="C51" s="66" t="str">
        <f>IF(B51&gt;0,VLOOKUP(B51,[1]Inventario!B:C,2,0),"◄ escribe codigo")</f>
        <v>Folders satinado con bolsillo (25/1)</v>
      </c>
      <c r="D51" s="66" t="str">
        <f>IF(B51&gt;0,VLOOKUP(B51,[1]Inventario!B:D,3,0),"...")</f>
        <v>PAQ</v>
      </c>
      <c r="E51" s="66">
        <v>1</v>
      </c>
      <c r="F51" s="67">
        <v>980</v>
      </c>
      <c r="G51" s="68">
        <f t="shared" si="0"/>
        <v>980</v>
      </c>
      <c r="H51" s="66" t="s">
        <v>253</v>
      </c>
      <c r="I51" s="66" t="s">
        <v>38</v>
      </c>
      <c r="J51" s="69">
        <v>45001</v>
      </c>
      <c r="K51" s="31"/>
    </row>
    <row r="52" spans="1:11" ht="15.75" x14ac:dyDescent="0.25">
      <c r="A52" s="31" t="s">
        <v>29</v>
      </c>
      <c r="B52" s="65">
        <v>193</v>
      </c>
      <c r="C52" s="66" t="str">
        <f>IF(B52&gt;0,VLOOKUP(B52,[1]Inventario!B:C,2,0),"◄ escribe codigo")</f>
        <v>Folders 8 1/2 x 14 (2)</v>
      </c>
      <c r="D52" s="66" t="str">
        <f>IF(B52&gt;0,VLOOKUP(B52,[1]Inventario!B:D,3,0),"...")</f>
        <v>CAJA</v>
      </c>
      <c r="E52" s="66">
        <v>1</v>
      </c>
      <c r="F52" s="67">
        <v>299.00020000000001</v>
      </c>
      <c r="G52" s="68">
        <f t="shared" si="0"/>
        <v>299.00020000000001</v>
      </c>
      <c r="H52" s="66" t="s">
        <v>45</v>
      </c>
      <c r="I52" s="66" t="s">
        <v>30</v>
      </c>
      <c r="J52" s="69">
        <v>45002</v>
      </c>
      <c r="K52" s="31"/>
    </row>
    <row r="53" spans="1:11" ht="15.75" x14ac:dyDescent="0.25">
      <c r="A53" s="31" t="s">
        <v>29</v>
      </c>
      <c r="B53" s="65">
        <v>344</v>
      </c>
      <c r="C53" s="66" t="str">
        <f>IF(B53&gt;0,VLOOKUP(B53,[1]Inventario!B:C,2,0),"◄ escribe codigo")</f>
        <v xml:space="preserve">Folders 8 1/2 x 11 Ofinota Primiun  </v>
      </c>
      <c r="D53" s="66" t="str">
        <f>IF(B53&gt;0,VLOOKUP(B53,[1]Inventario!B:D,3,0),"...")</f>
        <v>CAJA</v>
      </c>
      <c r="E53" s="66">
        <v>1</v>
      </c>
      <c r="F53" s="67">
        <v>356.36</v>
      </c>
      <c r="G53" s="68">
        <f t="shared" si="0"/>
        <v>356.36</v>
      </c>
      <c r="H53" s="66" t="s">
        <v>45</v>
      </c>
      <c r="I53" s="66" t="s">
        <v>30</v>
      </c>
      <c r="J53" s="69">
        <v>45002</v>
      </c>
      <c r="K53" s="31"/>
    </row>
    <row r="54" spans="1:11" ht="15.75" x14ac:dyDescent="0.25">
      <c r="A54" s="31" t="s">
        <v>29</v>
      </c>
      <c r="B54" s="65">
        <v>337</v>
      </c>
      <c r="C54" s="66" t="str">
        <f>IF(B54&gt;0,VLOOKUP(B54,[1]Inventario!B:C,2,0),"◄ escribe codigo")</f>
        <v>Post-it 75x75mm</v>
      </c>
      <c r="D54" s="66" t="str">
        <f>IF(B54&gt;0,VLOOKUP(B54,[1]Inventario!B:D,3,0),"...")</f>
        <v>UD</v>
      </c>
      <c r="E54" s="66">
        <v>2</v>
      </c>
      <c r="F54" s="67">
        <v>19.849160000000001</v>
      </c>
      <c r="G54" s="68">
        <f t="shared" si="0"/>
        <v>39.698320000000002</v>
      </c>
      <c r="H54" s="66" t="s">
        <v>45</v>
      </c>
      <c r="I54" s="66" t="s">
        <v>35</v>
      </c>
      <c r="J54" s="69">
        <v>45002</v>
      </c>
      <c r="K54" s="31"/>
    </row>
    <row r="55" spans="1:11" ht="15.75" customHeight="1" x14ac:dyDescent="0.25">
      <c r="A55" s="31" t="s">
        <v>29</v>
      </c>
      <c r="B55" s="65">
        <v>130</v>
      </c>
      <c r="C55" s="66" t="str">
        <f>IF(B55&gt;0,VLOOKUP(B55,[1]Inventario!B:C,2,0),"◄ escribe codigo")</f>
        <v>Carpetas grandes de 5" blancas 3/hoyo</v>
      </c>
      <c r="D55" s="66" t="str">
        <f>IF(B55&gt;0,VLOOKUP(B55,[1]Inventario!B:D,3,0),"...")</f>
        <v>UD</v>
      </c>
      <c r="E55" s="66">
        <v>1</v>
      </c>
      <c r="F55" s="67">
        <v>400</v>
      </c>
      <c r="G55" s="68">
        <f t="shared" si="0"/>
        <v>400</v>
      </c>
      <c r="H55" s="66" t="s">
        <v>49</v>
      </c>
      <c r="I55" s="66" t="s">
        <v>50</v>
      </c>
      <c r="J55" s="69">
        <v>45002</v>
      </c>
      <c r="K55" s="31"/>
    </row>
    <row r="56" spans="1:11" ht="15.75" x14ac:dyDescent="0.25">
      <c r="A56" s="31" t="s">
        <v>29</v>
      </c>
      <c r="B56" s="65">
        <v>132</v>
      </c>
      <c r="C56" s="66" t="str">
        <f>IF(B56&gt;0,VLOOKUP(B56,[1]Inventario!B:C,2,0),"◄ escribe codigo")</f>
        <v>Carpetas medianas de 3" blanca 3/hoyo</v>
      </c>
      <c r="D56" s="66" t="str">
        <f>IF(B56&gt;0,VLOOKUP(B56,[1]Inventario!B:D,3,0),"...")</f>
        <v>UD</v>
      </c>
      <c r="E56" s="66">
        <v>1</v>
      </c>
      <c r="F56" s="67">
        <v>350.46</v>
      </c>
      <c r="G56" s="68">
        <f t="shared" si="0"/>
        <v>350.46</v>
      </c>
      <c r="H56" s="66" t="s">
        <v>49</v>
      </c>
      <c r="I56" s="66" t="s">
        <v>50</v>
      </c>
      <c r="J56" s="69">
        <v>45002</v>
      </c>
      <c r="K56" s="31"/>
    </row>
    <row r="57" spans="1:11" ht="15.75" x14ac:dyDescent="0.25">
      <c r="A57" s="31" t="s">
        <v>29</v>
      </c>
      <c r="B57" s="65">
        <v>326</v>
      </c>
      <c r="C57" s="66" t="str">
        <f>IF(B57&gt;0,VLOOKUP(B57,[1]Inventario!B:C,2,0),"◄ escribe codigo")</f>
        <v>Carpetas pequeñas de 2" blancas 3/hoyo (2)</v>
      </c>
      <c r="D57" s="66" t="str">
        <f>IF(B57&gt;0,VLOOKUP(B57,[1]Inventario!B:D,3,0),"...")</f>
        <v>UD</v>
      </c>
      <c r="E57" s="66">
        <v>2</v>
      </c>
      <c r="F57" s="67">
        <v>130.3192</v>
      </c>
      <c r="G57" s="68">
        <f t="shared" si="0"/>
        <v>260.63839999999999</v>
      </c>
      <c r="H57" s="66" t="s">
        <v>49</v>
      </c>
      <c r="I57" s="66" t="s">
        <v>254</v>
      </c>
      <c r="J57" s="69">
        <v>45002</v>
      </c>
      <c r="K57" s="31"/>
    </row>
    <row r="58" spans="1:11" ht="15.75" x14ac:dyDescent="0.25">
      <c r="A58" s="31" t="s">
        <v>29</v>
      </c>
      <c r="B58" s="65">
        <v>226</v>
      </c>
      <c r="C58" s="66" t="str">
        <f>IF(B58&gt;0,VLOOKUP(B58,[1]Inventario!B:C,2,0),"◄ escribe codigo")</f>
        <v>Memoria USB 32 gb</v>
      </c>
      <c r="D58" s="66" t="str">
        <f>IF(B58&gt;0,VLOOKUP(B58,[1]Inventario!B:D,3,0),"...")</f>
        <v>UD</v>
      </c>
      <c r="E58" s="66">
        <v>1</v>
      </c>
      <c r="F58" s="67">
        <v>339.00220000000002</v>
      </c>
      <c r="G58" s="68">
        <f t="shared" si="0"/>
        <v>339.00220000000002</v>
      </c>
      <c r="H58" s="66" t="s">
        <v>255</v>
      </c>
      <c r="I58" s="66" t="s">
        <v>56</v>
      </c>
      <c r="J58" s="69">
        <v>45002</v>
      </c>
      <c r="K58" s="31"/>
    </row>
    <row r="59" spans="1:11" ht="15.75" x14ac:dyDescent="0.25">
      <c r="A59" s="31" t="s">
        <v>36</v>
      </c>
      <c r="B59" s="65">
        <v>324</v>
      </c>
      <c r="C59" s="66" t="str">
        <f>IF(B59&gt;0,VLOOKUP(B59,[1]Inventario!B:C,2,0),"◄ escribe codigo")</f>
        <v>Papel  bond 8 1/2 x 11 (2)</v>
      </c>
      <c r="D59" s="66" t="str">
        <f>IF(B59&gt;0,VLOOKUP(B59,[1]Inventario!B:D,3,0),"...")</f>
        <v>RESMA</v>
      </c>
      <c r="E59" s="66">
        <v>10</v>
      </c>
      <c r="F59" s="67">
        <v>191.58480000000003</v>
      </c>
      <c r="G59" s="68">
        <f t="shared" si="0"/>
        <v>1915.8480000000004</v>
      </c>
      <c r="H59" s="66" t="s">
        <v>40</v>
      </c>
      <c r="I59" s="66" t="s">
        <v>41</v>
      </c>
      <c r="J59" s="69">
        <v>45005</v>
      </c>
      <c r="K59" s="31"/>
    </row>
    <row r="60" spans="1:11" ht="15.75" x14ac:dyDescent="0.25">
      <c r="A60" s="31" t="s">
        <v>31</v>
      </c>
      <c r="B60" s="65">
        <v>368</v>
      </c>
      <c r="C60" s="66" t="str">
        <f>IF(B60&gt;0,VLOOKUP(B60,[1]Inventario!B:C,2,0),"◄ escribe codigo")</f>
        <v>Papel Toalla Blanco Mano para dispensador 6/1</v>
      </c>
      <c r="D60" s="66" t="str">
        <f>IF(B60&gt;0,VLOOKUP(B60,[1]Inventario!B:D,3,0),"...")</f>
        <v>FARDO</v>
      </c>
      <c r="E60" s="66">
        <v>2</v>
      </c>
      <c r="F60" s="70">
        <v>796.5</v>
      </c>
      <c r="G60" s="68">
        <f t="shared" si="0"/>
        <v>1593</v>
      </c>
      <c r="H60" s="66" t="s">
        <v>27</v>
      </c>
      <c r="I60" s="66" t="s">
        <v>28</v>
      </c>
      <c r="J60" s="69">
        <v>45005</v>
      </c>
      <c r="K60" s="31"/>
    </row>
    <row r="61" spans="1:11" ht="15.75" x14ac:dyDescent="0.25">
      <c r="A61" s="31" t="s">
        <v>31</v>
      </c>
      <c r="B61" s="65">
        <v>233</v>
      </c>
      <c r="C61" s="66" t="str">
        <f>IF(B61&gt;0,VLOOKUP(B61,[1]Inventario!B:C,2,0),"◄ escribe codigo")</f>
        <v>Papel de baño higienico p/dispensador (4/1) Familia</v>
      </c>
      <c r="D61" s="66" t="str">
        <f>IF(B61&gt;0,VLOOKUP(B61,[1]Inventario!B:D,3,0),"...")</f>
        <v>FARDO</v>
      </c>
      <c r="E61" s="66">
        <v>3</v>
      </c>
      <c r="F61" s="67">
        <v>590</v>
      </c>
      <c r="G61" s="68">
        <f t="shared" si="0"/>
        <v>1770</v>
      </c>
      <c r="H61" s="66" t="s">
        <v>27</v>
      </c>
      <c r="I61" s="66" t="s">
        <v>28</v>
      </c>
      <c r="J61" s="69">
        <v>45005</v>
      </c>
      <c r="K61" s="31"/>
    </row>
    <row r="62" spans="1:11" ht="15.75" x14ac:dyDescent="0.25">
      <c r="A62" s="31" t="s">
        <v>26</v>
      </c>
      <c r="B62" s="65">
        <v>159</v>
      </c>
      <c r="C62" s="66" t="str">
        <f>IF(B62&gt;0,VLOOKUP(B62,[1]Inventario!B:C,2,0),"◄ escribe codigo")</f>
        <v>Cloro</v>
      </c>
      <c r="D62" s="66" t="str">
        <f>IF(B62&gt;0,VLOOKUP(B62,[1]Inventario!B:D,3,0),"...")</f>
        <v>GAL</v>
      </c>
      <c r="E62" s="66">
        <v>2</v>
      </c>
      <c r="F62" s="67">
        <v>58.95</v>
      </c>
      <c r="G62" s="68">
        <f t="shared" si="0"/>
        <v>117.9</v>
      </c>
      <c r="H62" s="66" t="s">
        <v>27</v>
      </c>
      <c r="I62" s="66" t="s">
        <v>28</v>
      </c>
      <c r="J62" s="69">
        <v>45005</v>
      </c>
      <c r="K62" s="31"/>
    </row>
    <row r="63" spans="1:11" ht="15.75" x14ac:dyDescent="0.25">
      <c r="A63" s="31" t="s">
        <v>32</v>
      </c>
      <c r="B63" s="65">
        <v>317</v>
      </c>
      <c r="C63" s="66" t="str">
        <f>IF(B63&gt;0,VLOOKUP(B63,[1]Inventario!B:C,2,0),"◄ escribe codigo")</f>
        <v>Servilleta (2)</v>
      </c>
      <c r="D63" s="66" t="str">
        <f>IF(B63&gt;0,VLOOKUP(B63,[1]Inventario!B:D,3,0),"...")</f>
        <v>PAQ</v>
      </c>
      <c r="E63" s="66">
        <v>3</v>
      </c>
      <c r="F63" s="67">
        <v>43.66</v>
      </c>
      <c r="G63" s="68">
        <f t="shared" si="0"/>
        <v>130.97999999999999</v>
      </c>
      <c r="H63" s="66" t="s">
        <v>27</v>
      </c>
      <c r="I63" s="66" t="s">
        <v>28</v>
      </c>
      <c r="J63" s="69">
        <v>45005</v>
      </c>
      <c r="K63" s="31"/>
    </row>
    <row r="64" spans="1:11" ht="15.75" x14ac:dyDescent="0.25">
      <c r="A64" s="31" t="s">
        <v>31</v>
      </c>
      <c r="B64" s="65">
        <v>356</v>
      </c>
      <c r="C64" s="66" t="str">
        <f>IF(B64&gt;0,VLOOKUP(B64,[1]Inventario!B:C,2,0),"◄ escribe codigo")</f>
        <v xml:space="preserve">Rollo de papel toalla para cocina bingo </v>
      </c>
      <c r="D64" s="66" t="str">
        <f>IF(B64&gt;0,VLOOKUP(B64,[1]Inventario!B:D,3,0),"...")</f>
        <v>UD</v>
      </c>
      <c r="E64" s="66">
        <v>4</v>
      </c>
      <c r="F64" s="67">
        <v>58.508333333333297</v>
      </c>
      <c r="G64" s="68">
        <f t="shared" si="0"/>
        <v>234.03333333333319</v>
      </c>
      <c r="H64" s="66" t="s">
        <v>27</v>
      </c>
      <c r="I64" s="66" t="s">
        <v>28</v>
      </c>
      <c r="J64" s="69">
        <v>45005</v>
      </c>
      <c r="K64" s="31"/>
    </row>
    <row r="65" spans="1:11" ht="15.75" x14ac:dyDescent="0.25">
      <c r="A65" s="31" t="s">
        <v>34</v>
      </c>
      <c r="B65" s="65">
        <v>292</v>
      </c>
      <c r="C65" s="66" t="str">
        <f>IF(B65&gt;0,VLOOKUP(B65,[1]Inventario!B:C,2,0),"◄ escribe codigo")</f>
        <v>Vasos desechables de 10 onza</v>
      </c>
      <c r="D65" s="66" t="str">
        <f>IF(B65&gt;0,VLOOKUP(B65,[1]Inventario!B:D,3,0),"...")</f>
        <v>PAQ</v>
      </c>
      <c r="E65" s="66">
        <v>7</v>
      </c>
      <c r="F65" s="67">
        <v>81.42</v>
      </c>
      <c r="G65" s="68">
        <f t="shared" si="0"/>
        <v>569.94000000000005</v>
      </c>
      <c r="H65" s="66" t="s">
        <v>27</v>
      </c>
      <c r="I65" s="66" t="s">
        <v>28</v>
      </c>
      <c r="J65" s="69">
        <v>45005</v>
      </c>
      <c r="K65" s="31"/>
    </row>
    <row r="66" spans="1:11" ht="15.75" x14ac:dyDescent="0.25">
      <c r="A66" s="31" t="s">
        <v>37</v>
      </c>
      <c r="B66" s="65">
        <v>370</v>
      </c>
      <c r="C66" s="66" t="str">
        <f>IF(B66&gt;0,VLOOKUP(B66,[1]Inventario!B:C,2,0),"◄ escribe codigo")</f>
        <v>Fundas p/basura grandes p/tanq (100/1)</v>
      </c>
      <c r="D66" s="66" t="str">
        <f>IF(B66&gt;0,VLOOKUP(B66,[1]Inventario!B:D,3,0),"...")</f>
        <v>PAQ</v>
      </c>
      <c r="E66" s="66">
        <v>1</v>
      </c>
      <c r="F66" s="70">
        <v>483.8</v>
      </c>
      <c r="G66" s="68">
        <f t="shared" ref="G66:G89" si="1">E66*$F66</f>
        <v>483.8</v>
      </c>
      <c r="H66" s="66" t="s">
        <v>27</v>
      </c>
      <c r="I66" s="66" t="s">
        <v>28</v>
      </c>
      <c r="J66" s="69">
        <v>45005</v>
      </c>
      <c r="K66" s="31"/>
    </row>
    <row r="67" spans="1:11" ht="15.75" x14ac:dyDescent="0.25">
      <c r="A67" s="31" t="s">
        <v>34</v>
      </c>
      <c r="B67" s="65">
        <v>364</v>
      </c>
      <c r="C67" s="66" t="str">
        <f>IF(B67&gt;0,VLOOKUP(B67,[1]Inventario!B:C,2,0),"◄ escribe codigo")</f>
        <v>Tenedores desechables 25/1</v>
      </c>
      <c r="D67" s="66" t="str">
        <f>IF(B67&gt;0,VLOOKUP(B67,[1]Inventario!B:D,3,0),"...")</f>
        <v>PAQ</v>
      </c>
      <c r="E67" s="66">
        <v>5</v>
      </c>
      <c r="F67" s="67">
        <v>38.94</v>
      </c>
      <c r="G67" s="68">
        <f t="shared" si="1"/>
        <v>194.7</v>
      </c>
      <c r="H67" s="66" t="s">
        <v>27</v>
      </c>
      <c r="I67" s="66" t="s">
        <v>28</v>
      </c>
      <c r="J67" s="69">
        <v>45005</v>
      </c>
      <c r="K67" s="31"/>
    </row>
    <row r="68" spans="1:11" ht="15.75" x14ac:dyDescent="0.25">
      <c r="A68" s="31" t="s">
        <v>34</v>
      </c>
      <c r="B68" s="65">
        <v>252</v>
      </c>
      <c r="C68" s="66" t="str">
        <f>IF(B68&gt;0,VLOOKUP(B68,[1]Inventario!B:C,2,0),"◄ escribe codigo")</f>
        <v>Platos higiénicos llano no. 6</v>
      </c>
      <c r="D68" s="66" t="str">
        <f>IF(B68&gt;0,VLOOKUP(B68,[1]Inventario!B:D,3,0),"...")</f>
        <v>PAQ</v>
      </c>
      <c r="E68" s="66">
        <v>5</v>
      </c>
      <c r="F68" s="67">
        <v>9</v>
      </c>
      <c r="G68" s="68">
        <f t="shared" si="1"/>
        <v>45</v>
      </c>
      <c r="H68" s="66" t="s">
        <v>27</v>
      </c>
      <c r="I68" s="66" t="s">
        <v>28</v>
      </c>
      <c r="J68" s="69">
        <v>45005</v>
      </c>
      <c r="K68" s="31"/>
    </row>
    <row r="69" spans="1:11" ht="15.75" x14ac:dyDescent="0.25">
      <c r="A69" s="31" t="s">
        <v>31</v>
      </c>
      <c r="B69" s="65">
        <v>368</v>
      </c>
      <c r="C69" s="66" t="str">
        <f>IF(B69&gt;0,VLOOKUP(B69,[1]Inventario!B:C,2,0),"◄ escribe codigo")</f>
        <v>Papel Toalla Blanco Mano para dispensador 6/1</v>
      </c>
      <c r="D69" s="66" t="str">
        <f>IF(B69&gt;0,VLOOKUP(B69,[1]Inventario!B:D,3,0),"...")</f>
        <v>FARDO</v>
      </c>
      <c r="E69" s="66">
        <v>1</v>
      </c>
      <c r="F69" s="70">
        <v>796.5</v>
      </c>
      <c r="G69" s="68">
        <f t="shared" si="1"/>
        <v>796.5</v>
      </c>
      <c r="H69" s="66" t="s">
        <v>27</v>
      </c>
      <c r="I69" s="66" t="s">
        <v>28</v>
      </c>
      <c r="J69" s="69">
        <v>45008</v>
      </c>
      <c r="K69" s="31"/>
    </row>
    <row r="70" spans="1:11" ht="15.75" x14ac:dyDescent="0.25">
      <c r="A70" s="31" t="s">
        <v>31</v>
      </c>
      <c r="B70" s="65">
        <v>368</v>
      </c>
      <c r="C70" s="66" t="str">
        <f>IF(B70&gt;0,VLOOKUP(B70,[1]Inventario!B:C,2,0),"◄ escribe codigo")</f>
        <v>Papel Toalla Blanco Mano para dispensador 6/1</v>
      </c>
      <c r="D70" s="66" t="str">
        <f>IF(B70&gt;0,VLOOKUP(B70,[1]Inventario!B:D,3,0),"...")</f>
        <v>FARDO</v>
      </c>
      <c r="E70" s="66">
        <v>2</v>
      </c>
      <c r="F70" s="70">
        <v>796.5</v>
      </c>
      <c r="G70" s="68">
        <f t="shared" si="1"/>
        <v>1593</v>
      </c>
      <c r="H70" s="66" t="s">
        <v>27</v>
      </c>
      <c r="I70" s="66" t="s">
        <v>28</v>
      </c>
      <c r="J70" s="69">
        <v>45012</v>
      </c>
      <c r="K70" s="31"/>
    </row>
    <row r="71" spans="1:11" ht="15.75" x14ac:dyDescent="0.25">
      <c r="A71" s="31" t="s">
        <v>31</v>
      </c>
      <c r="B71" s="65">
        <v>233</v>
      </c>
      <c r="C71" s="66" t="str">
        <f>IF(B71&gt;0,VLOOKUP(B71,[1]Inventario!B:C,2,0),"◄ escribe codigo")</f>
        <v>Papel de baño higienico p/dispensador (4/1) Familia</v>
      </c>
      <c r="D71" s="66" t="str">
        <f>IF(B71&gt;0,VLOOKUP(B71,[1]Inventario!B:D,3,0),"...")</f>
        <v>FARDO</v>
      </c>
      <c r="E71" s="66">
        <v>3</v>
      </c>
      <c r="F71" s="67">
        <v>590</v>
      </c>
      <c r="G71" s="68">
        <f t="shared" si="1"/>
        <v>1770</v>
      </c>
      <c r="H71" s="66" t="s">
        <v>27</v>
      </c>
      <c r="I71" s="66" t="s">
        <v>28</v>
      </c>
      <c r="J71" s="69">
        <v>45012</v>
      </c>
      <c r="K71" s="31"/>
    </row>
    <row r="72" spans="1:11" ht="15.75" x14ac:dyDescent="0.25">
      <c r="A72" s="31" t="s">
        <v>33</v>
      </c>
      <c r="B72" s="65">
        <v>125</v>
      </c>
      <c r="C72" s="66" t="str">
        <f>IF(B72&gt;0,VLOOKUP(B72,[1]Inventario!B:C,2,0),"◄ escribe codigo")</f>
        <v>Café 1 lb Monte Alto</v>
      </c>
      <c r="D72" s="66" t="str">
        <f>IF(B72&gt;0,VLOOKUP(B72,[1]Inventario!B:D,3,0),"...")</f>
        <v>PAQ</v>
      </c>
      <c r="E72" s="66">
        <v>10</v>
      </c>
      <c r="F72" s="67">
        <v>185.58</v>
      </c>
      <c r="G72" s="68">
        <f t="shared" si="1"/>
        <v>1855.8000000000002</v>
      </c>
      <c r="H72" s="66" t="s">
        <v>27</v>
      </c>
      <c r="I72" s="66" t="s">
        <v>28</v>
      </c>
      <c r="J72" s="69">
        <v>45012</v>
      </c>
      <c r="K72" s="31"/>
    </row>
    <row r="73" spans="1:11" ht="15.75" x14ac:dyDescent="0.25">
      <c r="A73" s="31" t="s">
        <v>33</v>
      </c>
      <c r="B73" s="65">
        <v>366</v>
      </c>
      <c r="C73" s="66" t="str">
        <f>IF(B73&gt;0,VLOOKUP(B73,[1]Inventario!B:C,2,0),"◄ escribe codigo")</f>
        <v>Azúcar (2)</v>
      </c>
      <c r="D73" s="66" t="str">
        <f>IF(B73&gt;0,VLOOKUP(B73,[1]Inventario!B:D,3,0),"...")</f>
        <v>PAQ</v>
      </c>
      <c r="E73" s="66">
        <v>4</v>
      </c>
      <c r="F73" s="70">
        <v>143.78</v>
      </c>
      <c r="G73" s="68">
        <f t="shared" si="1"/>
        <v>575.12</v>
      </c>
      <c r="H73" s="66" t="s">
        <v>27</v>
      </c>
      <c r="I73" s="66" t="s">
        <v>28</v>
      </c>
      <c r="J73" s="69">
        <v>45012</v>
      </c>
      <c r="K73" s="31"/>
    </row>
    <row r="74" spans="1:11" ht="15.75" x14ac:dyDescent="0.25">
      <c r="A74" s="31" t="s">
        <v>26</v>
      </c>
      <c r="B74" s="65">
        <v>159</v>
      </c>
      <c r="C74" s="66" t="str">
        <f>IF(B74&gt;0,VLOOKUP(B74,[1]Inventario!B:C,2,0),"◄ escribe codigo")</f>
        <v>Cloro</v>
      </c>
      <c r="D74" s="66" t="str">
        <f>IF(B74&gt;0,VLOOKUP(B74,[1]Inventario!B:D,3,0),"...")</f>
        <v>GAL</v>
      </c>
      <c r="E74" s="66">
        <v>2</v>
      </c>
      <c r="F74" s="67">
        <v>58.95</v>
      </c>
      <c r="G74" s="68">
        <f t="shared" si="1"/>
        <v>117.9</v>
      </c>
      <c r="H74" s="66" t="s">
        <v>27</v>
      </c>
      <c r="I74" s="66" t="s">
        <v>28</v>
      </c>
      <c r="J74" s="69">
        <v>45012</v>
      </c>
      <c r="K74" s="31"/>
    </row>
    <row r="75" spans="1:11" ht="15.75" x14ac:dyDescent="0.25">
      <c r="A75" s="31" t="s">
        <v>26</v>
      </c>
      <c r="B75" s="65">
        <v>108</v>
      </c>
      <c r="C75" s="66" t="str">
        <f>IF(B75&gt;0,VLOOKUP(B75,[1]Inventario!B:C,2,0),"◄ escribe codigo")</f>
        <v>Jabón en pasta de fregar 265 gr</v>
      </c>
      <c r="D75" s="66" t="str">
        <f>IF(B75&gt;0,VLOOKUP(B75,[1]Inventario!B:D,3,0),"...")</f>
        <v>UD</v>
      </c>
      <c r="E75" s="66">
        <v>5</v>
      </c>
      <c r="F75" s="67">
        <v>79.89</v>
      </c>
      <c r="G75" s="68">
        <f t="shared" si="1"/>
        <v>399.45</v>
      </c>
      <c r="H75" s="66" t="s">
        <v>27</v>
      </c>
      <c r="I75" s="66" t="s">
        <v>28</v>
      </c>
      <c r="J75" s="69">
        <v>45012</v>
      </c>
      <c r="K75" s="31"/>
    </row>
    <row r="76" spans="1:11" ht="15.75" x14ac:dyDescent="0.25">
      <c r="A76" s="31" t="s">
        <v>37</v>
      </c>
      <c r="B76" s="65">
        <v>370</v>
      </c>
      <c r="C76" s="66" t="str">
        <f>IF(B76&gt;0,VLOOKUP(B76,[1]Inventario!B:C,2,0),"◄ escribe codigo")</f>
        <v>Fundas p/basura grandes p/tanq (100/1)</v>
      </c>
      <c r="D76" s="66" t="str">
        <f>IF(B76&gt;0,VLOOKUP(B76,[1]Inventario!B:D,3,0),"...")</f>
        <v>PAQ</v>
      </c>
      <c r="E76" s="66">
        <v>1</v>
      </c>
      <c r="F76" s="70">
        <v>483.8</v>
      </c>
      <c r="G76" s="68">
        <f t="shared" si="1"/>
        <v>483.8</v>
      </c>
      <c r="H76" s="66" t="s">
        <v>27</v>
      </c>
      <c r="I76" s="66" t="s">
        <v>28</v>
      </c>
      <c r="J76" s="69">
        <v>45012</v>
      </c>
      <c r="K76" s="31"/>
    </row>
    <row r="77" spans="1:11" ht="15.75" x14ac:dyDescent="0.25">
      <c r="A77" s="31" t="s">
        <v>34</v>
      </c>
      <c r="B77" s="65">
        <v>292</v>
      </c>
      <c r="C77" s="66" t="str">
        <f>IF(B77&gt;0,VLOOKUP(B77,[1]Inventario!B:C,2,0),"◄ escribe codigo")</f>
        <v>Vasos desechables de 10 onza</v>
      </c>
      <c r="D77" s="66" t="str">
        <f>IF(B77&gt;0,VLOOKUP(B77,[1]Inventario!B:D,3,0),"...")</f>
        <v>PAQ</v>
      </c>
      <c r="E77" s="66">
        <v>8</v>
      </c>
      <c r="F77" s="67">
        <v>81.42</v>
      </c>
      <c r="G77" s="68">
        <f t="shared" si="1"/>
        <v>651.36</v>
      </c>
      <c r="H77" s="66" t="s">
        <v>27</v>
      </c>
      <c r="I77" s="66" t="s">
        <v>28</v>
      </c>
      <c r="J77" s="69">
        <v>45012</v>
      </c>
      <c r="K77" s="31"/>
    </row>
    <row r="78" spans="1:11" ht="15.75" x14ac:dyDescent="0.25">
      <c r="A78" s="31" t="s">
        <v>34</v>
      </c>
      <c r="B78" s="65">
        <v>364</v>
      </c>
      <c r="C78" s="66" t="str">
        <f>IF(B78&gt;0,VLOOKUP(B78,[1]Inventario!B:C,2,0),"◄ escribe codigo")</f>
        <v>Tenedores desechables 25/1</v>
      </c>
      <c r="D78" s="66" t="str">
        <f>IF(B78&gt;0,VLOOKUP(B78,[1]Inventario!B:D,3,0),"...")</f>
        <v>PAQ</v>
      </c>
      <c r="E78" s="66">
        <v>5</v>
      </c>
      <c r="F78" s="67">
        <v>38.94</v>
      </c>
      <c r="G78" s="68">
        <f t="shared" si="1"/>
        <v>194.7</v>
      </c>
      <c r="H78" s="66" t="s">
        <v>27</v>
      </c>
      <c r="I78" s="66" t="s">
        <v>28</v>
      </c>
      <c r="J78" s="69">
        <v>45012</v>
      </c>
      <c r="K78" s="31"/>
    </row>
    <row r="79" spans="1:11" ht="15.75" x14ac:dyDescent="0.25">
      <c r="A79" s="31" t="s">
        <v>29</v>
      </c>
      <c r="B79" s="65">
        <v>344</v>
      </c>
      <c r="C79" s="66" t="str">
        <f>IF(B79&gt;0,VLOOKUP(B79,[1]Inventario!B:C,2,0),"◄ escribe codigo")</f>
        <v xml:space="preserve">Folders 8 1/2 x 11 Ofinota Primiun  </v>
      </c>
      <c r="D79" s="66" t="str">
        <f>IF(B79&gt;0,VLOOKUP(B79,[1]Inventario!B:D,3,0),"...")</f>
        <v>CAJA</v>
      </c>
      <c r="E79" s="66">
        <v>1</v>
      </c>
      <c r="F79" s="67">
        <v>356.36</v>
      </c>
      <c r="G79" s="68">
        <f t="shared" si="1"/>
        <v>356.36</v>
      </c>
      <c r="H79" s="66" t="s">
        <v>45</v>
      </c>
      <c r="I79" s="66" t="s">
        <v>35</v>
      </c>
      <c r="J79" s="69">
        <v>45012</v>
      </c>
      <c r="K79" s="31"/>
    </row>
    <row r="80" spans="1:11" ht="15.75" x14ac:dyDescent="0.25">
      <c r="A80" s="31" t="s">
        <v>29</v>
      </c>
      <c r="B80" s="65">
        <v>226</v>
      </c>
      <c r="C80" s="66" t="str">
        <f>IF(B80&gt;0,VLOOKUP(B80,[1]Inventario!B:C,2,0),"◄ escribe codigo")</f>
        <v>Memoria USB 32 gb</v>
      </c>
      <c r="D80" s="66" t="str">
        <f>IF(B80&gt;0,VLOOKUP(B80,[1]Inventario!B:D,3,0),"...")</f>
        <v>UD</v>
      </c>
      <c r="E80" s="66">
        <v>1</v>
      </c>
      <c r="F80" s="67">
        <v>339.00220000000002</v>
      </c>
      <c r="G80" s="68">
        <f t="shared" si="1"/>
        <v>339.00220000000002</v>
      </c>
      <c r="H80" s="66" t="s">
        <v>57</v>
      </c>
      <c r="I80" s="66" t="s">
        <v>58</v>
      </c>
      <c r="J80" s="69">
        <v>45013</v>
      </c>
      <c r="K80" s="31"/>
    </row>
    <row r="81" spans="1:11" ht="15.75" x14ac:dyDescent="0.25">
      <c r="A81" s="31" t="s">
        <v>29</v>
      </c>
      <c r="B81" s="65">
        <v>337</v>
      </c>
      <c r="C81" s="66" t="str">
        <f>IF(B81&gt;0,VLOOKUP(B81,[1]Inventario!B:C,2,0),"◄ escribe codigo")</f>
        <v>Post-it 75x75mm</v>
      </c>
      <c r="D81" s="66" t="str">
        <f>IF(B81&gt;0,VLOOKUP(B81,[1]Inventario!B:D,3,0),"...")</f>
        <v>UD</v>
      </c>
      <c r="E81" s="66">
        <v>2</v>
      </c>
      <c r="F81" s="67">
        <v>19.849160000000001</v>
      </c>
      <c r="G81" s="68">
        <f t="shared" si="1"/>
        <v>39.698320000000002</v>
      </c>
      <c r="H81" s="66" t="s">
        <v>256</v>
      </c>
      <c r="I81" s="66" t="s">
        <v>257</v>
      </c>
      <c r="J81" s="69">
        <v>44987</v>
      </c>
      <c r="K81" s="31"/>
    </row>
    <row r="82" spans="1:11" ht="15.75" x14ac:dyDescent="0.25">
      <c r="A82" s="31" t="s">
        <v>36</v>
      </c>
      <c r="B82" s="65">
        <v>324</v>
      </c>
      <c r="C82" s="66" t="str">
        <f>IF(B82&gt;0,VLOOKUP(B82,[1]Inventario!B:C,2,0),"◄ escribe codigo")</f>
        <v>Papel  bond 8 1/2 x 11 (2)</v>
      </c>
      <c r="D82" s="66" t="str">
        <f>IF(B82&gt;0,VLOOKUP(B82,[1]Inventario!B:D,3,0),"...")</f>
        <v>RESMA</v>
      </c>
      <c r="E82" s="66">
        <v>10</v>
      </c>
      <c r="F82" s="67">
        <v>191.58480000000003</v>
      </c>
      <c r="G82" s="68">
        <f t="shared" si="1"/>
        <v>1915.8480000000004</v>
      </c>
      <c r="H82" s="66" t="s">
        <v>40</v>
      </c>
      <c r="I82" s="66" t="s">
        <v>41</v>
      </c>
      <c r="J82" s="69">
        <v>45013</v>
      </c>
      <c r="K82" s="31"/>
    </row>
    <row r="83" spans="1:11" ht="15.75" x14ac:dyDescent="0.25">
      <c r="A83" s="31" t="s">
        <v>29</v>
      </c>
      <c r="B83" s="65">
        <v>291</v>
      </c>
      <c r="C83" s="66" t="str">
        <f>IF(B83&gt;0,VLOOKUP(B83,[1]Inventario!B:C,2,0),"◄ escribe codigo")</f>
        <v xml:space="preserve">Uhu en barra </v>
      </c>
      <c r="D83" s="66" t="str">
        <f>IF(B83&gt;0,VLOOKUP(B83,[1]Inventario!B:D,3,0),"...")</f>
        <v>UD</v>
      </c>
      <c r="E83" s="66">
        <v>3</v>
      </c>
      <c r="F83" s="67">
        <v>81.42</v>
      </c>
      <c r="G83" s="68">
        <f t="shared" si="1"/>
        <v>244.26</v>
      </c>
      <c r="H83" s="66" t="s">
        <v>59</v>
      </c>
      <c r="I83" s="66" t="s">
        <v>258</v>
      </c>
      <c r="J83" s="69">
        <v>45013</v>
      </c>
      <c r="K83" s="31"/>
    </row>
    <row r="84" spans="1:11" ht="15.75" x14ac:dyDescent="0.25">
      <c r="A84" s="31" t="s">
        <v>33</v>
      </c>
      <c r="B84" s="65">
        <v>353</v>
      </c>
      <c r="C84" s="66" t="str">
        <f>IF(B84&gt;0,VLOOKUP(B84,[1]Inventario!B:C,2,0),"◄ escribe codigo")</f>
        <v xml:space="preserve">Mezcla para té frio </v>
      </c>
      <c r="D84" s="66" t="str">
        <f>IF(B84&gt;0,VLOOKUP(B84,[1]Inventario!B:D,3,0),"...")</f>
        <v>UD</v>
      </c>
      <c r="E84" s="66">
        <v>1</v>
      </c>
      <c r="F84" s="67">
        <v>436.6</v>
      </c>
      <c r="G84" s="68">
        <f t="shared" si="1"/>
        <v>436.6</v>
      </c>
      <c r="H84" s="66" t="s">
        <v>27</v>
      </c>
      <c r="I84" s="66" t="s">
        <v>28</v>
      </c>
      <c r="J84" s="69">
        <v>45013</v>
      </c>
      <c r="K84" s="31"/>
    </row>
    <row r="85" spans="1:11" ht="15.75" x14ac:dyDescent="0.25">
      <c r="A85" s="31" t="s">
        <v>37</v>
      </c>
      <c r="B85" s="65">
        <v>218</v>
      </c>
      <c r="C85" s="66" t="str">
        <f>IF(B85&gt;0,VLOOKUP(B85,[1]Inventario!B:C,2,0),"◄ escribe codigo")</f>
        <v xml:space="preserve">Libreta rayada 8 1/2 x 11 </v>
      </c>
      <c r="D85" s="66" t="str">
        <f>IF(B85&gt;0,VLOOKUP(B85,[1]Inventario!B:D,3,0),"...")</f>
        <v>UD</v>
      </c>
      <c r="E85" s="66">
        <v>2</v>
      </c>
      <c r="F85" s="67">
        <v>48.38</v>
      </c>
      <c r="G85" s="68">
        <f t="shared" si="1"/>
        <v>96.76</v>
      </c>
      <c r="H85" s="66" t="s">
        <v>248</v>
      </c>
      <c r="I85" s="66" t="s">
        <v>39</v>
      </c>
      <c r="J85" s="69">
        <v>45014</v>
      </c>
      <c r="K85" s="31"/>
    </row>
    <row r="86" spans="1:11" ht="15.75" x14ac:dyDescent="0.25">
      <c r="A86" s="31" t="s">
        <v>29</v>
      </c>
      <c r="B86" s="65">
        <v>342</v>
      </c>
      <c r="C86" s="75" t="s">
        <v>216</v>
      </c>
      <c r="D86" s="66" t="str">
        <f>IF(B86&gt;0,VLOOKUP(B86,[1]Inventario!B:D,3,0),"...")</f>
        <v>UD</v>
      </c>
      <c r="E86" s="66">
        <v>1</v>
      </c>
      <c r="F86" s="67">
        <v>36.58</v>
      </c>
      <c r="G86" s="68">
        <f t="shared" si="1"/>
        <v>36.58</v>
      </c>
      <c r="H86" s="66" t="s">
        <v>273</v>
      </c>
      <c r="I86" s="66" t="s">
        <v>274</v>
      </c>
      <c r="J86" s="69">
        <v>45016</v>
      </c>
      <c r="K86" s="45"/>
    </row>
    <row r="87" spans="1:11" ht="15.75" x14ac:dyDescent="0.25">
      <c r="A87" s="31" t="s">
        <v>53</v>
      </c>
      <c r="B87" s="65">
        <v>276</v>
      </c>
      <c r="C87" s="72" t="str">
        <f>IF(B87&gt;0,VLOOKUP(B87,[1]Inventario!B:C,2,0),"◄ escribe codigo")</f>
        <v>Silicona liquida</v>
      </c>
      <c r="D87" s="72" t="str">
        <f>IF(B87&gt;0,VLOOKUP(B87,[1]Inventario!B:D,3,0),"...")</f>
        <v>UD</v>
      </c>
      <c r="E87" s="72">
        <v>1</v>
      </c>
      <c r="F87" s="73">
        <v>46.291400000000003</v>
      </c>
      <c r="G87" s="68">
        <f t="shared" si="1"/>
        <v>46.291400000000003</v>
      </c>
      <c r="H87" s="72" t="s">
        <v>273</v>
      </c>
      <c r="I87" s="72" t="s">
        <v>274</v>
      </c>
      <c r="J87" s="74">
        <v>45016</v>
      </c>
      <c r="K87" s="45"/>
    </row>
    <row r="88" spans="1:11" ht="15.75" x14ac:dyDescent="0.25">
      <c r="A88" s="31" t="s">
        <v>31</v>
      </c>
      <c r="B88" s="65">
        <v>368</v>
      </c>
      <c r="C88" s="66" t="str">
        <f>IF(B88&gt;0,VLOOKUP(B88,[1]Inventario!B:C,2,0),"◄ escribe codigo")</f>
        <v>Papel Toalla Blanco Mano para dispensador 6/1</v>
      </c>
      <c r="D88" s="66" t="str">
        <f>IF(B88&gt;0,VLOOKUP(B88,[1]Inventario!B:D,3,0),"...")</f>
        <v>FARDO</v>
      </c>
      <c r="E88" s="66">
        <v>1</v>
      </c>
      <c r="F88" s="70">
        <v>796.5</v>
      </c>
      <c r="G88" s="68">
        <f t="shared" si="1"/>
        <v>796.5</v>
      </c>
      <c r="H88" s="66" t="s">
        <v>27</v>
      </c>
      <c r="I88" s="66" t="s">
        <v>28</v>
      </c>
      <c r="J88" s="69">
        <v>45016</v>
      </c>
      <c r="K88" s="45"/>
    </row>
    <row r="89" spans="1:11" ht="15.75" x14ac:dyDescent="0.25">
      <c r="A89" s="31" t="s">
        <v>34</v>
      </c>
      <c r="B89" s="65">
        <v>292</v>
      </c>
      <c r="C89" s="66" t="str">
        <f>IF(B89&gt;0,VLOOKUP(B89,[1]Inventario!B:C,2,0),"◄ escribe codigo")</f>
        <v>Vasos desechables de 10 onza</v>
      </c>
      <c r="D89" s="66" t="str">
        <f>IF(B89&gt;0,VLOOKUP(B89,[1]Inventario!B:D,3,0),"...")</f>
        <v>PAQ</v>
      </c>
      <c r="E89" s="66">
        <v>6</v>
      </c>
      <c r="F89" s="67">
        <v>81.42</v>
      </c>
      <c r="G89" s="68">
        <f t="shared" si="1"/>
        <v>488.52</v>
      </c>
      <c r="H89" s="66" t="s">
        <v>27</v>
      </c>
      <c r="I89" s="66" t="s">
        <v>28</v>
      </c>
      <c r="J89" s="69">
        <v>45016</v>
      </c>
      <c r="K89" s="45"/>
    </row>
    <row r="90" spans="1:11" ht="18" x14ac:dyDescent="0.25">
      <c r="A90" s="17"/>
      <c r="B90" s="46"/>
      <c r="C90" s="17"/>
      <c r="D90" s="17"/>
      <c r="E90" s="17"/>
      <c r="F90" s="56" t="s">
        <v>275</v>
      </c>
      <c r="G90" s="57">
        <f>SUM(G2:G89)</f>
        <v>46291.65459333334</v>
      </c>
      <c r="H90" s="17"/>
      <c r="I90" s="17"/>
      <c r="J90" s="18"/>
      <c r="K90" s="45"/>
    </row>
    <row r="91" spans="1:11" ht="15.75" x14ac:dyDescent="0.25">
      <c r="A91" s="17"/>
      <c r="B91" s="46"/>
      <c r="C91" s="17"/>
      <c r="D91" s="17"/>
      <c r="E91" s="17"/>
      <c r="F91" s="47"/>
      <c r="G91" s="48"/>
      <c r="H91" s="17"/>
      <c r="I91" s="17"/>
      <c r="J91" s="18"/>
      <c r="K91" s="45"/>
    </row>
    <row r="92" spans="1:11" ht="15.75" x14ac:dyDescent="0.25">
      <c r="A92" s="17"/>
      <c r="B92" s="46"/>
      <c r="C92" s="17"/>
      <c r="D92" s="17"/>
      <c r="E92" s="17"/>
      <c r="F92" s="47"/>
      <c r="G92" s="48"/>
      <c r="H92" s="17"/>
      <c r="I92" s="17"/>
      <c r="J92" s="18"/>
      <c r="K92" s="45"/>
    </row>
    <row r="93" spans="1:11" ht="15.75" x14ac:dyDescent="0.25">
      <c r="A93" s="17"/>
      <c r="B93" s="46"/>
      <c r="C93" s="17"/>
      <c r="D93" s="17"/>
      <c r="E93" s="17"/>
      <c r="F93" s="47"/>
      <c r="G93" s="48"/>
      <c r="H93" s="17"/>
      <c r="I93" s="17"/>
      <c r="J93" s="18"/>
      <c r="K93" s="45"/>
    </row>
    <row r="94" spans="1:11" ht="15.75" x14ac:dyDescent="0.25">
      <c r="A94" s="17"/>
      <c r="B94" s="46"/>
      <c r="C94" s="17"/>
      <c r="D94" s="17"/>
      <c r="E94" s="17"/>
      <c r="F94" s="49"/>
      <c r="G94" s="48"/>
      <c r="H94" s="17"/>
      <c r="I94" s="17"/>
      <c r="J94" s="18"/>
      <c r="K94" s="45"/>
    </row>
    <row r="95" spans="1:11" ht="15.75" x14ac:dyDescent="0.25">
      <c r="A95" s="17"/>
      <c r="B95" s="46"/>
      <c r="C95" s="17"/>
      <c r="D95" s="17"/>
      <c r="E95" s="17"/>
      <c r="F95" s="47"/>
      <c r="G95" s="48"/>
      <c r="H95" s="17"/>
      <c r="I95" s="17"/>
      <c r="J95" s="18"/>
      <c r="K95" s="45"/>
    </row>
    <row r="96" spans="1:11" ht="15.75" x14ac:dyDescent="0.25">
      <c r="A96" s="17"/>
      <c r="B96" s="46"/>
      <c r="C96" s="17"/>
      <c r="D96" s="17"/>
      <c r="E96" s="17"/>
      <c r="F96" s="47"/>
      <c r="G96" s="48"/>
      <c r="H96" s="17"/>
      <c r="I96" s="17"/>
      <c r="J96" s="18"/>
      <c r="K96" s="45"/>
    </row>
    <row r="97" spans="1:11" ht="15.75" x14ac:dyDescent="0.25">
      <c r="A97" s="17"/>
      <c r="B97" s="46"/>
      <c r="C97" s="17"/>
      <c r="D97" s="17"/>
      <c r="E97" s="17"/>
      <c r="F97" s="47"/>
      <c r="G97" s="48"/>
      <c r="H97" s="17"/>
      <c r="I97" s="17"/>
      <c r="J97" s="18"/>
      <c r="K97" s="45"/>
    </row>
    <row r="98" spans="1:11" ht="15.75" x14ac:dyDescent="0.25">
      <c r="A98" s="17"/>
      <c r="B98" s="46"/>
      <c r="C98" s="17"/>
      <c r="D98" s="17"/>
      <c r="E98" s="17"/>
      <c r="F98" s="47"/>
      <c r="G98" s="48"/>
      <c r="H98" s="17"/>
      <c r="I98" s="17"/>
      <c r="J98" s="18"/>
      <c r="K98" s="45"/>
    </row>
    <row r="99" spans="1:11" ht="15.75" x14ac:dyDescent="0.25">
      <c r="A99" s="17"/>
      <c r="B99" s="46"/>
      <c r="C99" s="17"/>
      <c r="D99" s="17"/>
      <c r="E99" s="17"/>
      <c r="F99" s="47"/>
      <c r="G99" s="48"/>
      <c r="H99" s="17"/>
      <c r="I99" s="17"/>
      <c r="J99" s="18"/>
      <c r="K99" s="45"/>
    </row>
    <row r="100" spans="1:11" ht="15.75" x14ac:dyDescent="0.25">
      <c r="A100" s="17"/>
      <c r="B100" s="46"/>
      <c r="C100" s="17"/>
      <c r="D100" s="17"/>
      <c r="E100" s="17"/>
      <c r="F100" s="47"/>
      <c r="G100" s="48"/>
      <c r="H100" s="17"/>
      <c r="I100" s="17"/>
      <c r="J100" s="18"/>
      <c r="K100" s="45"/>
    </row>
    <row r="101" spans="1:11" ht="15.75" x14ac:dyDescent="0.25">
      <c r="A101" s="17"/>
      <c r="B101" s="46"/>
      <c r="C101" s="17"/>
      <c r="D101" s="17"/>
      <c r="E101" s="17"/>
      <c r="F101" s="47"/>
      <c r="G101" s="48"/>
      <c r="H101" s="17"/>
      <c r="I101" s="17"/>
      <c r="J101" s="18"/>
      <c r="K101" s="45"/>
    </row>
    <row r="102" spans="1:11" ht="15.75" x14ac:dyDescent="0.25">
      <c r="A102" s="17"/>
      <c r="B102" s="46"/>
      <c r="C102" s="17"/>
      <c r="D102" s="17"/>
      <c r="E102" s="17"/>
      <c r="F102" s="47"/>
      <c r="G102" s="48"/>
      <c r="H102" s="17"/>
      <c r="I102" s="17"/>
      <c r="J102" s="18"/>
      <c r="K102" s="45"/>
    </row>
    <row r="103" spans="1:11" ht="15.75" x14ac:dyDescent="0.25">
      <c r="A103" s="17"/>
      <c r="B103" s="46"/>
      <c r="C103" s="17"/>
      <c r="D103" s="17"/>
      <c r="E103" s="17"/>
      <c r="F103" s="47"/>
      <c r="G103" s="48"/>
      <c r="H103" s="17"/>
      <c r="I103" s="17"/>
      <c r="J103" s="18"/>
      <c r="K103" s="45"/>
    </row>
    <row r="104" spans="1:11" ht="15.75" x14ac:dyDescent="0.25">
      <c r="A104" s="17"/>
      <c r="B104" s="46"/>
      <c r="C104" s="17"/>
      <c r="D104" s="17"/>
      <c r="E104" s="17"/>
      <c r="F104" s="49"/>
      <c r="G104" s="48"/>
      <c r="H104" s="17"/>
      <c r="I104" s="17"/>
      <c r="J104" s="18"/>
      <c r="K104" s="45"/>
    </row>
    <row r="105" spans="1:11" ht="15.75" x14ac:dyDescent="0.25">
      <c r="A105" s="17"/>
      <c r="B105" s="46"/>
      <c r="C105" s="17"/>
      <c r="D105" s="17"/>
      <c r="E105" s="17"/>
      <c r="F105" s="49"/>
      <c r="G105" s="48"/>
      <c r="H105" s="17"/>
      <c r="I105" s="17"/>
      <c r="J105" s="18"/>
      <c r="K105" s="45"/>
    </row>
    <row r="106" spans="1:11" ht="15.75" x14ac:dyDescent="0.25">
      <c r="A106" s="17"/>
      <c r="B106" s="46"/>
      <c r="C106" s="17"/>
      <c r="D106" s="17"/>
      <c r="E106" s="17"/>
      <c r="F106" s="47"/>
      <c r="G106" s="48"/>
      <c r="H106" s="17"/>
      <c r="I106" s="17"/>
      <c r="J106" s="18"/>
      <c r="K106" s="45"/>
    </row>
    <row r="107" spans="1:11" ht="15.75" x14ac:dyDescent="0.25">
      <c r="A107" s="17"/>
      <c r="B107" s="46"/>
      <c r="C107" s="17"/>
      <c r="D107" s="17"/>
      <c r="E107" s="17"/>
      <c r="F107" s="47"/>
      <c r="G107" s="48"/>
      <c r="H107" s="17"/>
      <c r="I107" s="17"/>
      <c r="J107" s="18"/>
      <c r="K107" s="45"/>
    </row>
    <row r="108" spans="1:11" ht="15.75" x14ac:dyDescent="0.25">
      <c r="A108" s="17"/>
      <c r="B108" s="46"/>
      <c r="C108" s="17"/>
      <c r="D108" s="17"/>
      <c r="E108" s="17"/>
      <c r="F108" s="47"/>
      <c r="G108" s="48"/>
      <c r="H108" s="17"/>
      <c r="I108" s="17"/>
      <c r="J108" s="18"/>
      <c r="K108" s="45"/>
    </row>
    <row r="109" spans="1:11" ht="15.75" x14ac:dyDescent="0.25">
      <c r="A109" s="17"/>
      <c r="B109" s="46"/>
      <c r="C109" s="17"/>
      <c r="D109" s="17"/>
      <c r="E109" s="17"/>
      <c r="F109" s="49"/>
      <c r="G109" s="48"/>
      <c r="H109" s="17"/>
      <c r="I109" s="17"/>
      <c r="J109" s="18"/>
      <c r="K109" s="45"/>
    </row>
    <row r="110" spans="1:11" ht="15.75" x14ac:dyDescent="0.25">
      <c r="A110" s="17"/>
      <c r="B110" s="46"/>
      <c r="C110" s="17"/>
      <c r="D110" s="17"/>
      <c r="E110" s="17"/>
      <c r="F110" s="47"/>
      <c r="G110" s="48"/>
      <c r="H110" s="17"/>
      <c r="I110" s="17"/>
      <c r="J110" s="18"/>
      <c r="K110" s="45"/>
    </row>
    <row r="111" spans="1:11" ht="15.75" x14ac:dyDescent="0.25">
      <c r="A111" s="17"/>
      <c r="B111" s="46"/>
      <c r="C111" s="17"/>
      <c r="D111" s="17"/>
      <c r="E111" s="17"/>
      <c r="F111" s="47"/>
      <c r="G111" s="48"/>
      <c r="H111" s="17"/>
      <c r="I111" s="17"/>
      <c r="J111" s="18"/>
      <c r="K111" s="45"/>
    </row>
    <row r="112" spans="1:11" ht="15.75" x14ac:dyDescent="0.25">
      <c r="A112" s="17"/>
      <c r="B112" s="46"/>
      <c r="C112" s="17"/>
      <c r="D112" s="17"/>
      <c r="E112" s="17"/>
      <c r="F112" s="47"/>
      <c r="G112" s="48"/>
      <c r="H112" s="17"/>
      <c r="I112" s="17"/>
      <c r="J112" s="18"/>
      <c r="K112" s="45"/>
    </row>
    <row r="113" spans="1:11" ht="15.75" x14ac:dyDescent="0.25">
      <c r="A113" s="17"/>
      <c r="B113" s="46"/>
      <c r="C113" s="17"/>
      <c r="D113" s="17"/>
      <c r="E113" s="17"/>
      <c r="F113" s="47"/>
      <c r="G113" s="48"/>
      <c r="H113" s="17"/>
      <c r="I113" s="17"/>
      <c r="J113" s="18"/>
      <c r="K113" s="45"/>
    </row>
    <row r="114" spans="1:11" ht="15.75" x14ac:dyDescent="0.25">
      <c r="A114" s="17"/>
      <c r="B114" s="46"/>
      <c r="C114" s="17"/>
      <c r="D114" s="17"/>
      <c r="E114" s="17"/>
      <c r="F114" s="47"/>
      <c r="G114" s="48"/>
      <c r="H114" s="17"/>
      <c r="I114" s="17"/>
      <c r="J114" s="18"/>
      <c r="K114" s="45"/>
    </row>
    <row r="115" spans="1:11" ht="15.75" x14ac:dyDescent="0.25">
      <c r="A115" s="17"/>
      <c r="B115" s="46"/>
      <c r="C115" s="17"/>
      <c r="D115" s="17"/>
      <c r="E115" s="17"/>
      <c r="F115" s="47"/>
      <c r="G115" s="48"/>
      <c r="H115" s="17"/>
      <c r="I115" s="17"/>
      <c r="J115" s="18"/>
      <c r="K115" s="45"/>
    </row>
    <row r="116" spans="1:11" ht="15.75" x14ac:dyDescent="0.25">
      <c r="A116" s="17"/>
      <c r="B116" s="46"/>
      <c r="C116" s="17"/>
      <c r="D116" s="17"/>
      <c r="E116" s="17"/>
      <c r="F116" s="47"/>
      <c r="G116" s="48"/>
      <c r="H116" s="17"/>
      <c r="I116" s="17"/>
      <c r="J116" s="18"/>
      <c r="K116" s="45"/>
    </row>
    <row r="117" spans="1:11" ht="15.75" x14ac:dyDescent="0.25">
      <c r="A117" s="17"/>
      <c r="B117" s="46"/>
      <c r="C117" s="17"/>
      <c r="D117" s="17"/>
      <c r="E117" s="17"/>
      <c r="F117" s="47"/>
      <c r="G117" s="48"/>
      <c r="H117" s="17"/>
      <c r="I117" s="17"/>
      <c r="J117" s="18"/>
      <c r="K117" s="45"/>
    </row>
    <row r="118" spans="1:11" ht="15.75" x14ac:dyDescent="0.25">
      <c r="A118" s="17"/>
      <c r="B118" s="46"/>
      <c r="C118" s="17"/>
      <c r="D118" s="17"/>
      <c r="E118" s="17"/>
      <c r="F118" s="47"/>
      <c r="G118" s="48"/>
      <c r="H118" s="17"/>
      <c r="I118" s="17"/>
      <c r="J118" s="18"/>
      <c r="K118" s="45"/>
    </row>
    <row r="119" spans="1:11" ht="15.75" x14ac:dyDescent="0.25">
      <c r="A119" s="17"/>
      <c r="B119" s="46"/>
      <c r="C119" s="17"/>
      <c r="D119" s="17"/>
      <c r="E119" s="17"/>
      <c r="F119" s="47"/>
      <c r="G119" s="48"/>
      <c r="H119" s="17"/>
      <c r="I119" s="17"/>
      <c r="J119" s="18"/>
      <c r="K119" s="45"/>
    </row>
    <row r="120" spans="1:11" ht="15.75" x14ac:dyDescent="0.25">
      <c r="A120" s="17"/>
      <c r="B120" s="46"/>
      <c r="C120" s="17"/>
      <c r="D120" s="17"/>
      <c r="E120" s="17"/>
      <c r="F120" s="47"/>
      <c r="G120" s="48"/>
      <c r="H120" s="17"/>
      <c r="I120" s="17"/>
      <c r="J120" s="18"/>
      <c r="K120" s="45"/>
    </row>
    <row r="121" spans="1:11" ht="15.75" x14ac:dyDescent="0.25">
      <c r="B121" s="26"/>
      <c r="C121" s="22"/>
      <c r="D121" s="22"/>
      <c r="E121" s="22"/>
      <c r="F121" s="37"/>
      <c r="G121" s="38"/>
      <c r="H121" s="17"/>
      <c r="I121" s="17"/>
      <c r="J121" s="24"/>
    </row>
    <row r="122" spans="1:11" ht="23.25" x14ac:dyDescent="0.35">
      <c r="A122" s="10" t="s">
        <v>11</v>
      </c>
      <c r="B122" s="10"/>
      <c r="C122" s="10"/>
      <c r="D122" s="10"/>
      <c r="E122" s="10"/>
      <c r="F122" s="10"/>
      <c r="G122" s="11" t="s">
        <v>12</v>
      </c>
      <c r="H122" s="12"/>
      <c r="J122" s="13"/>
    </row>
    <row r="123" spans="1:11" ht="23.25" x14ac:dyDescent="0.35">
      <c r="A123" s="10"/>
      <c r="B123" s="10"/>
      <c r="C123" s="10"/>
      <c r="D123" s="10"/>
      <c r="E123" s="10"/>
      <c r="F123" s="10"/>
      <c r="G123" s="11"/>
      <c r="H123" s="12"/>
      <c r="J123" s="13"/>
    </row>
    <row r="124" spans="1:11" ht="23.25" x14ac:dyDescent="0.35">
      <c r="A124" s="10"/>
      <c r="B124" s="10"/>
      <c r="C124" s="10"/>
      <c r="D124" s="14"/>
      <c r="E124" s="10"/>
      <c r="F124" s="10"/>
      <c r="G124" s="11"/>
      <c r="H124" s="12"/>
      <c r="J124" s="13"/>
    </row>
    <row r="125" spans="1:11" ht="23.25" x14ac:dyDescent="0.35">
      <c r="A125" s="10"/>
      <c r="B125" s="10"/>
      <c r="C125" s="10"/>
      <c r="D125" s="10"/>
      <c r="E125" s="10"/>
      <c r="F125" s="10"/>
      <c r="G125" s="11"/>
      <c r="H125" s="12"/>
      <c r="J125" s="13"/>
    </row>
    <row r="126" spans="1:11" ht="23.25" x14ac:dyDescent="0.35">
      <c r="A126" s="14" t="s">
        <v>15</v>
      </c>
      <c r="C126" s="2"/>
      <c r="D126" s="2"/>
      <c r="E126" s="2"/>
      <c r="F126" s="2"/>
      <c r="G126" s="11"/>
      <c r="H126" s="6"/>
      <c r="J126" s="8"/>
    </row>
    <row r="127" spans="1:11" ht="23.25" x14ac:dyDescent="0.35">
      <c r="A127" s="10" t="s">
        <v>16</v>
      </c>
      <c r="C127" s="2"/>
      <c r="D127" s="2"/>
      <c r="E127" s="2"/>
      <c r="F127" s="2"/>
      <c r="G127" s="15" t="s">
        <v>13</v>
      </c>
      <c r="H127" s="6"/>
      <c r="J127" s="8"/>
    </row>
    <row r="128" spans="1:11" ht="23.25" x14ac:dyDescent="0.35">
      <c r="A128" s="2"/>
      <c r="C128" s="2"/>
      <c r="D128" s="2"/>
      <c r="E128" s="2"/>
      <c r="F128" s="2"/>
      <c r="G128" s="11" t="s">
        <v>14</v>
      </c>
      <c r="H128" s="6"/>
      <c r="J128" s="8"/>
    </row>
    <row r="129" spans="1:10" x14ac:dyDescent="0.25">
      <c r="A129" s="2"/>
      <c r="B129" s="2"/>
      <c r="D129" s="2"/>
      <c r="E129" s="2"/>
      <c r="F129" s="2"/>
      <c r="G129" s="2"/>
      <c r="H129" s="7"/>
      <c r="I129" s="6"/>
      <c r="J129" s="8"/>
    </row>
    <row r="130" spans="1:10" ht="15.75" x14ac:dyDescent="0.25">
      <c r="B130" s="26"/>
      <c r="C130" s="22"/>
      <c r="D130" s="22"/>
      <c r="E130" s="22"/>
      <c r="F130" s="27"/>
      <c r="G130" s="23"/>
      <c r="H130" s="17"/>
      <c r="I130" s="17"/>
      <c r="J130" s="24"/>
    </row>
    <row r="131" spans="1:10" ht="15.75" x14ac:dyDescent="0.25">
      <c r="B131" s="5"/>
      <c r="C131" s="22"/>
      <c r="D131" s="22"/>
      <c r="E131" s="22"/>
      <c r="F131" s="19"/>
      <c r="G131" s="23"/>
      <c r="H131" s="17"/>
      <c r="I131" s="17"/>
      <c r="J131" s="24"/>
    </row>
    <row r="132" spans="1:10" ht="15.75" x14ac:dyDescent="0.25">
      <c r="B132" s="5"/>
      <c r="C132" s="22"/>
      <c r="D132" s="22"/>
      <c r="E132" s="22"/>
      <c r="F132" s="19"/>
      <c r="G132" s="23"/>
      <c r="H132" s="17"/>
      <c r="I132" s="17"/>
      <c r="J132" s="24"/>
    </row>
    <row r="133" spans="1:10" ht="15.75" x14ac:dyDescent="0.25">
      <c r="B133" s="5"/>
      <c r="C133" s="22"/>
      <c r="D133" s="22"/>
      <c r="E133" s="22"/>
      <c r="F133" s="19"/>
      <c r="G133" s="23"/>
      <c r="H133" s="17"/>
      <c r="I133" s="17"/>
      <c r="J133" s="24"/>
    </row>
    <row r="134" spans="1:10" ht="15.75" x14ac:dyDescent="0.25">
      <c r="B134" s="5"/>
      <c r="C134" s="22"/>
      <c r="D134" s="22"/>
      <c r="E134" s="22"/>
      <c r="F134" s="19"/>
      <c r="G134" s="23"/>
      <c r="H134" s="17"/>
      <c r="I134" s="17"/>
      <c r="J134" s="24"/>
    </row>
    <row r="135" spans="1:10" ht="15.75" x14ac:dyDescent="0.25">
      <c r="B135" s="5"/>
      <c r="C135" s="22"/>
      <c r="D135" s="22"/>
      <c r="E135" s="22"/>
      <c r="F135" s="19"/>
      <c r="G135" s="23"/>
      <c r="H135" s="17"/>
      <c r="I135" s="17"/>
      <c r="J135" s="24"/>
    </row>
    <row r="136" spans="1:10" ht="15.75" x14ac:dyDescent="0.25">
      <c r="B136" s="5"/>
      <c r="C136" s="22"/>
      <c r="D136" s="22"/>
      <c r="E136" s="22"/>
      <c r="F136" s="19"/>
      <c r="G136" s="23"/>
      <c r="H136" s="17"/>
      <c r="I136" s="17"/>
      <c r="J136" s="24"/>
    </row>
    <row r="137" spans="1:10" ht="15.75" x14ac:dyDescent="0.25">
      <c r="B137" s="5"/>
      <c r="C137" s="22"/>
      <c r="D137" s="22"/>
      <c r="E137" s="22"/>
      <c r="F137" s="19"/>
      <c r="G137" s="23"/>
      <c r="H137" s="17"/>
      <c r="I137" s="17"/>
      <c r="J137" s="24"/>
    </row>
    <row r="138" spans="1:10" ht="15.75" x14ac:dyDescent="0.25">
      <c r="B138" s="5"/>
      <c r="C138" s="17"/>
      <c r="D138" s="17"/>
      <c r="E138" s="17"/>
      <c r="F138" s="25"/>
      <c r="G138" s="23"/>
      <c r="H138" s="17"/>
      <c r="I138" s="17"/>
      <c r="J138" s="18"/>
    </row>
  </sheetData>
  <pageMargins left="0.7" right="0.7" top="0.75" bottom="0.75" header="0.3" footer="0.3"/>
  <pageSetup scale="4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FBD4A-27DD-4D59-931C-14ACE4978D2E}">
  <sheetPr>
    <pageSetUpPr fitToPage="1"/>
  </sheetPr>
  <dimension ref="A1:K39"/>
  <sheetViews>
    <sheetView topLeftCell="A13" workbookViewId="0">
      <selection activeCell="B30" sqref="B30"/>
    </sheetView>
  </sheetViews>
  <sheetFormatPr baseColWidth="10" defaultRowHeight="15" x14ac:dyDescent="0.25"/>
  <cols>
    <col min="1" max="1" width="28.85546875" customWidth="1"/>
    <col min="2" max="2" width="56.140625" bestFit="1" customWidth="1"/>
    <col min="3" max="3" width="13" customWidth="1"/>
    <col min="4" max="4" width="12.42578125" customWidth="1"/>
    <col min="5" max="5" width="9.28515625" customWidth="1"/>
    <col min="6" max="6" width="15.140625" customWidth="1"/>
    <col min="7" max="7" width="14.42578125" customWidth="1"/>
    <col min="8" max="8" width="30.28515625" customWidth="1"/>
    <col min="9" max="9" width="13" customWidth="1"/>
    <col min="10" max="10" width="12" bestFit="1" customWidth="1"/>
  </cols>
  <sheetData>
    <row r="1" spans="1:11" ht="32.25" x14ac:dyDescent="0.3">
      <c r="A1" s="41" t="s">
        <v>9</v>
      </c>
      <c r="B1" s="41" t="s">
        <v>18</v>
      </c>
      <c r="C1" s="43" t="s">
        <v>238</v>
      </c>
      <c r="D1" s="41" t="s">
        <v>1</v>
      </c>
      <c r="E1" s="41" t="s">
        <v>239</v>
      </c>
      <c r="F1" s="44" t="s">
        <v>243</v>
      </c>
      <c r="G1" s="42" t="s">
        <v>240</v>
      </c>
      <c r="H1" s="29" t="s">
        <v>24</v>
      </c>
      <c r="I1" s="29" t="s">
        <v>241</v>
      </c>
      <c r="J1" s="34"/>
    </row>
    <row r="2" spans="1:11" x14ac:dyDescent="0.25">
      <c r="A2" s="76" t="s">
        <v>51</v>
      </c>
      <c r="B2" s="76" t="s">
        <v>259</v>
      </c>
      <c r="C2" s="76" t="s">
        <v>242</v>
      </c>
      <c r="D2" s="76" t="s">
        <v>69</v>
      </c>
      <c r="E2" s="77">
        <v>12</v>
      </c>
      <c r="F2" s="78">
        <v>275</v>
      </c>
      <c r="G2" s="79">
        <f>E2*$F2</f>
        <v>3300</v>
      </c>
      <c r="H2" s="80">
        <v>45013</v>
      </c>
      <c r="I2" s="76">
        <v>1</v>
      </c>
    </row>
    <row r="3" spans="1:11" x14ac:dyDescent="0.25">
      <c r="A3" s="81" t="s">
        <v>44</v>
      </c>
      <c r="B3" s="81" t="s">
        <v>260</v>
      </c>
      <c r="C3" s="81" t="s">
        <v>242</v>
      </c>
      <c r="D3" s="81" t="s">
        <v>108</v>
      </c>
      <c r="E3" s="82">
        <v>2</v>
      </c>
      <c r="F3" s="83">
        <v>1357</v>
      </c>
      <c r="G3" s="79">
        <f t="shared" ref="G3:G27" si="0">E3*$F3</f>
        <v>2714</v>
      </c>
      <c r="H3" s="84">
        <v>45013</v>
      </c>
      <c r="I3" s="76">
        <v>1</v>
      </c>
    </row>
    <row r="4" spans="1:11" x14ac:dyDescent="0.25">
      <c r="A4" s="76" t="s">
        <v>37</v>
      </c>
      <c r="B4" s="76" t="s">
        <v>261</v>
      </c>
      <c r="C4" s="76" t="s">
        <v>242</v>
      </c>
      <c r="D4" s="76" t="s">
        <v>270</v>
      </c>
      <c r="E4" s="77">
        <v>20</v>
      </c>
      <c r="F4" s="78">
        <v>466.1</v>
      </c>
      <c r="G4" s="79">
        <f t="shared" si="0"/>
        <v>9322</v>
      </c>
      <c r="H4" s="80">
        <v>45013</v>
      </c>
      <c r="I4" s="76">
        <v>1</v>
      </c>
    </row>
    <row r="5" spans="1:11" x14ac:dyDescent="0.25">
      <c r="A5" s="81" t="s">
        <v>44</v>
      </c>
      <c r="B5" s="81" t="s">
        <v>262</v>
      </c>
      <c r="C5" s="81" t="s">
        <v>242</v>
      </c>
      <c r="D5" s="81" t="s">
        <v>69</v>
      </c>
      <c r="E5" s="82">
        <v>1</v>
      </c>
      <c r="F5" s="83">
        <v>1198</v>
      </c>
      <c r="G5" s="79">
        <f t="shared" si="0"/>
        <v>1198</v>
      </c>
      <c r="H5" s="84">
        <v>45013</v>
      </c>
      <c r="I5" s="76">
        <v>1</v>
      </c>
    </row>
    <row r="6" spans="1:11" x14ac:dyDescent="0.25">
      <c r="A6" s="76" t="s">
        <v>26</v>
      </c>
      <c r="B6" s="76" t="s">
        <v>263</v>
      </c>
      <c r="C6" s="76" t="s">
        <v>242</v>
      </c>
      <c r="D6" s="76" t="s">
        <v>69</v>
      </c>
      <c r="E6" s="77">
        <v>50</v>
      </c>
      <c r="F6" s="78">
        <v>425</v>
      </c>
      <c r="G6" s="79">
        <f t="shared" si="0"/>
        <v>21250</v>
      </c>
      <c r="H6" s="80">
        <v>45013</v>
      </c>
      <c r="I6" s="76">
        <v>1</v>
      </c>
    </row>
    <row r="7" spans="1:11" x14ac:dyDescent="0.25">
      <c r="A7" s="81" t="s">
        <v>44</v>
      </c>
      <c r="B7" s="81" t="s">
        <v>264</v>
      </c>
      <c r="C7" s="81" t="s">
        <v>242</v>
      </c>
      <c r="D7" s="81" t="s">
        <v>271</v>
      </c>
      <c r="E7" s="82">
        <v>3</v>
      </c>
      <c r="F7" s="83">
        <v>637.20000000000005</v>
      </c>
      <c r="G7" s="79">
        <f t="shared" si="0"/>
        <v>1911.6000000000001</v>
      </c>
      <c r="H7" s="84">
        <v>45013</v>
      </c>
      <c r="I7" s="76">
        <v>1</v>
      </c>
    </row>
    <row r="8" spans="1:11" x14ac:dyDescent="0.25">
      <c r="A8" s="76" t="s">
        <v>44</v>
      </c>
      <c r="B8" s="85" t="s">
        <v>265</v>
      </c>
      <c r="C8" s="76" t="s">
        <v>242</v>
      </c>
      <c r="D8" s="76" t="s">
        <v>90</v>
      </c>
      <c r="E8" s="77">
        <v>5</v>
      </c>
      <c r="F8" s="78">
        <v>4572.5</v>
      </c>
      <c r="G8" s="79">
        <f t="shared" si="0"/>
        <v>22862.5</v>
      </c>
      <c r="H8" s="80">
        <v>45013</v>
      </c>
      <c r="I8" s="76">
        <v>1</v>
      </c>
    </row>
    <row r="9" spans="1:11" ht="15.75" customHeight="1" x14ac:dyDescent="0.25">
      <c r="A9" s="81" t="s">
        <v>34</v>
      </c>
      <c r="B9" s="86" t="s">
        <v>266</v>
      </c>
      <c r="C9" s="81" t="s">
        <v>242</v>
      </c>
      <c r="D9" s="81" t="s">
        <v>74</v>
      </c>
      <c r="E9" s="82">
        <v>200</v>
      </c>
      <c r="F9" s="83">
        <v>31.86</v>
      </c>
      <c r="G9" s="79">
        <f t="shared" si="0"/>
        <v>6372</v>
      </c>
      <c r="H9" s="84">
        <v>45013</v>
      </c>
      <c r="I9" s="76">
        <v>1</v>
      </c>
    </row>
    <row r="10" spans="1:11" ht="15.75" customHeight="1" x14ac:dyDescent="0.3">
      <c r="A10" s="76" t="s">
        <v>269</v>
      </c>
      <c r="B10" s="85" t="s">
        <v>234</v>
      </c>
      <c r="C10" s="76" t="s">
        <v>242</v>
      </c>
      <c r="D10" s="76" t="s">
        <v>74</v>
      </c>
      <c r="E10" s="77">
        <v>100</v>
      </c>
      <c r="F10" s="78">
        <v>31.86</v>
      </c>
      <c r="G10" s="79">
        <f t="shared" si="0"/>
        <v>3186</v>
      </c>
      <c r="H10" s="80">
        <v>45013</v>
      </c>
      <c r="I10" s="76">
        <v>1</v>
      </c>
      <c r="K10" s="13"/>
    </row>
    <row r="11" spans="1:11" ht="15.75" customHeight="1" x14ac:dyDescent="0.3">
      <c r="A11" s="81" t="s">
        <v>44</v>
      </c>
      <c r="B11" s="86" t="s">
        <v>230</v>
      </c>
      <c r="C11" s="81" t="s">
        <v>242</v>
      </c>
      <c r="D11" s="81" t="s">
        <v>272</v>
      </c>
      <c r="E11" s="82">
        <v>40</v>
      </c>
      <c r="F11" s="83">
        <v>115.64</v>
      </c>
      <c r="G11" s="79">
        <f t="shared" si="0"/>
        <v>4625.6000000000004</v>
      </c>
      <c r="H11" s="84">
        <v>45013</v>
      </c>
      <c r="I11" s="76">
        <v>1</v>
      </c>
      <c r="K11" s="13"/>
    </row>
    <row r="12" spans="1:11" ht="15.75" customHeight="1" x14ac:dyDescent="0.3">
      <c r="A12" s="76" t="s">
        <v>37</v>
      </c>
      <c r="B12" s="85" t="s">
        <v>267</v>
      </c>
      <c r="C12" s="76" t="s">
        <v>242</v>
      </c>
      <c r="D12" s="76" t="s">
        <v>74</v>
      </c>
      <c r="E12" s="77">
        <v>65</v>
      </c>
      <c r="F12" s="78">
        <v>106.2</v>
      </c>
      <c r="G12" s="79">
        <f t="shared" si="0"/>
        <v>6903</v>
      </c>
      <c r="H12" s="80">
        <v>45013</v>
      </c>
      <c r="I12" s="76">
        <v>1</v>
      </c>
      <c r="K12" s="13"/>
    </row>
    <row r="13" spans="1:11" ht="15.75" customHeight="1" x14ac:dyDescent="0.3">
      <c r="A13" s="81" t="s">
        <v>26</v>
      </c>
      <c r="B13" s="86" t="s">
        <v>268</v>
      </c>
      <c r="C13" s="81" t="s">
        <v>242</v>
      </c>
      <c r="D13" s="81" t="s">
        <v>90</v>
      </c>
      <c r="E13" s="82">
        <v>20</v>
      </c>
      <c r="F13" s="83">
        <v>424.8</v>
      </c>
      <c r="G13" s="79">
        <f t="shared" si="0"/>
        <v>8496</v>
      </c>
      <c r="H13" s="84">
        <v>45013</v>
      </c>
      <c r="I13" s="76">
        <v>1</v>
      </c>
      <c r="K13" s="13"/>
    </row>
    <row r="14" spans="1:11" x14ac:dyDescent="0.25">
      <c r="A14" s="76" t="s">
        <v>36</v>
      </c>
      <c r="B14" s="85" t="s">
        <v>276</v>
      </c>
      <c r="C14" s="76" t="s">
        <v>286</v>
      </c>
      <c r="D14" s="76" t="s">
        <v>287</v>
      </c>
      <c r="E14" s="77">
        <v>50</v>
      </c>
      <c r="F14" s="78">
        <v>278.99900000000002</v>
      </c>
      <c r="G14" s="79">
        <f t="shared" si="0"/>
        <v>13949.95</v>
      </c>
      <c r="H14" s="87" t="s">
        <v>288</v>
      </c>
      <c r="I14" s="76">
        <v>1</v>
      </c>
      <c r="K14" s="8"/>
    </row>
    <row r="15" spans="1:11" x14ac:dyDescent="0.25">
      <c r="A15" s="76" t="s">
        <v>36</v>
      </c>
      <c r="B15" s="85" t="s">
        <v>277</v>
      </c>
      <c r="C15" s="81" t="s">
        <v>286</v>
      </c>
      <c r="D15" s="81" t="s">
        <v>287</v>
      </c>
      <c r="E15" s="82">
        <v>10</v>
      </c>
      <c r="F15" s="83">
        <v>395.99599999999998</v>
      </c>
      <c r="G15" s="79">
        <f t="shared" si="0"/>
        <v>3959.96</v>
      </c>
      <c r="H15" s="87" t="s">
        <v>288</v>
      </c>
      <c r="I15" s="76">
        <v>1</v>
      </c>
    </row>
    <row r="16" spans="1:11" x14ac:dyDescent="0.25">
      <c r="A16" s="76" t="s">
        <v>36</v>
      </c>
      <c r="B16" s="85" t="s">
        <v>278</v>
      </c>
      <c r="C16" s="76" t="s">
        <v>286</v>
      </c>
      <c r="D16" s="76" t="s">
        <v>287</v>
      </c>
      <c r="E16" s="77">
        <v>20</v>
      </c>
      <c r="F16" s="78">
        <v>387.00400000000002</v>
      </c>
      <c r="G16" s="79">
        <f t="shared" si="0"/>
        <v>7740.08</v>
      </c>
      <c r="H16" s="87" t="s">
        <v>288</v>
      </c>
      <c r="I16" s="76">
        <v>1</v>
      </c>
    </row>
    <row r="17" spans="1:11" x14ac:dyDescent="0.25">
      <c r="A17" s="76" t="s">
        <v>66</v>
      </c>
      <c r="B17" s="85" t="s">
        <v>201</v>
      </c>
      <c r="C17" s="81" t="s">
        <v>286</v>
      </c>
      <c r="D17" s="81" t="s">
        <v>69</v>
      </c>
      <c r="E17" s="82">
        <v>5</v>
      </c>
      <c r="F17" s="83">
        <v>311</v>
      </c>
      <c r="G17" s="79">
        <f t="shared" si="0"/>
        <v>1555</v>
      </c>
      <c r="H17" s="87" t="s">
        <v>288</v>
      </c>
      <c r="I17" s="76">
        <v>1</v>
      </c>
      <c r="J17" s="6"/>
      <c r="K17" s="8"/>
    </row>
    <row r="18" spans="1:11" x14ac:dyDescent="0.25">
      <c r="A18" s="76" t="s">
        <v>29</v>
      </c>
      <c r="B18" s="85" t="s">
        <v>211</v>
      </c>
      <c r="C18" s="76" t="s">
        <v>286</v>
      </c>
      <c r="D18" s="76" t="s">
        <v>271</v>
      </c>
      <c r="E18" s="77">
        <v>3</v>
      </c>
      <c r="F18" s="78">
        <v>332.04</v>
      </c>
      <c r="G18" s="79">
        <f t="shared" si="0"/>
        <v>996.12000000000012</v>
      </c>
      <c r="H18" s="87" t="s">
        <v>288</v>
      </c>
      <c r="I18" s="76">
        <v>1</v>
      </c>
    </row>
    <row r="19" spans="1:11" x14ac:dyDescent="0.25">
      <c r="A19" s="76" t="s">
        <v>29</v>
      </c>
      <c r="B19" s="85" t="s">
        <v>279</v>
      </c>
      <c r="C19" s="81" t="s">
        <v>286</v>
      </c>
      <c r="D19" s="81" t="s">
        <v>90</v>
      </c>
      <c r="E19" s="82">
        <v>1</v>
      </c>
      <c r="F19" s="83">
        <v>675</v>
      </c>
      <c r="G19" s="79">
        <f t="shared" si="0"/>
        <v>675</v>
      </c>
      <c r="H19" s="87" t="s">
        <v>288</v>
      </c>
      <c r="I19" s="76">
        <v>1</v>
      </c>
    </row>
    <row r="20" spans="1:11" x14ac:dyDescent="0.25">
      <c r="A20" s="76" t="s">
        <v>29</v>
      </c>
      <c r="B20" s="85" t="s">
        <v>280</v>
      </c>
      <c r="C20" s="76" t="s">
        <v>286</v>
      </c>
      <c r="D20" s="76" t="s">
        <v>271</v>
      </c>
      <c r="E20" s="77">
        <v>25</v>
      </c>
      <c r="F20" s="78">
        <v>90.81</v>
      </c>
      <c r="G20" s="79">
        <f t="shared" si="0"/>
        <v>2270.25</v>
      </c>
      <c r="H20" s="87" t="s">
        <v>288</v>
      </c>
      <c r="I20" s="76">
        <v>1</v>
      </c>
    </row>
    <row r="21" spans="1:11" ht="15" customHeight="1" x14ac:dyDescent="0.25">
      <c r="A21" s="76" t="s">
        <v>29</v>
      </c>
      <c r="B21" s="85" t="s">
        <v>281</v>
      </c>
      <c r="C21" s="81" t="s">
        <v>286</v>
      </c>
      <c r="D21" s="81" t="s">
        <v>69</v>
      </c>
      <c r="E21" s="82">
        <v>10</v>
      </c>
      <c r="F21" s="83">
        <v>222.66399999999999</v>
      </c>
      <c r="G21" s="79">
        <f t="shared" si="0"/>
        <v>2226.64</v>
      </c>
      <c r="H21" s="87" t="s">
        <v>288</v>
      </c>
      <c r="I21" s="76">
        <v>1</v>
      </c>
      <c r="J21" s="12"/>
    </row>
    <row r="22" spans="1:11" x14ac:dyDescent="0.25">
      <c r="A22" s="76" t="s">
        <v>29</v>
      </c>
      <c r="B22" s="85" t="s">
        <v>282</v>
      </c>
      <c r="C22" s="76" t="s">
        <v>286</v>
      </c>
      <c r="D22" s="76" t="s">
        <v>69</v>
      </c>
      <c r="E22" s="77">
        <v>20</v>
      </c>
      <c r="F22" s="78">
        <v>160.999</v>
      </c>
      <c r="G22" s="79">
        <f t="shared" si="0"/>
        <v>3219.98</v>
      </c>
      <c r="H22" s="87" t="s">
        <v>288</v>
      </c>
      <c r="I22" s="76">
        <v>1</v>
      </c>
    </row>
    <row r="23" spans="1:11" x14ac:dyDescent="0.25">
      <c r="A23" s="76" t="s">
        <v>29</v>
      </c>
      <c r="B23" s="85" t="s">
        <v>283</v>
      </c>
      <c r="C23" s="81" t="s">
        <v>286</v>
      </c>
      <c r="D23" s="81" t="s">
        <v>90</v>
      </c>
      <c r="E23" s="82">
        <v>40</v>
      </c>
      <c r="F23" s="83">
        <v>323.00099999999998</v>
      </c>
      <c r="G23" s="79">
        <f t="shared" si="0"/>
        <v>12920.039999999999</v>
      </c>
      <c r="H23" s="87" t="s">
        <v>288</v>
      </c>
      <c r="I23" s="76">
        <v>1</v>
      </c>
    </row>
    <row r="24" spans="1:11" x14ac:dyDescent="0.25">
      <c r="A24" s="76" t="s">
        <v>29</v>
      </c>
      <c r="B24" s="85" t="s">
        <v>284</v>
      </c>
      <c r="C24" s="76" t="s">
        <v>286</v>
      </c>
      <c r="D24" s="76" t="s">
        <v>90</v>
      </c>
      <c r="E24" s="77">
        <v>20</v>
      </c>
      <c r="F24" s="78">
        <v>25.995000000000001</v>
      </c>
      <c r="G24" s="79">
        <f t="shared" si="0"/>
        <v>519.9</v>
      </c>
      <c r="H24" s="87" t="s">
        <v>288</v>
      </c>
      <c r="I24" s="76">
        <v>1</v>
      </c>
      <c r="J24" s="6"/>
    </row>
    <row r="25" spans="1:11" ht="15" customHeight="1" x14ac:dyDescent="0.25">
      <c r="A25" s="76" t="s">
        <v>29</v>
      </c>
      <c r="B25" s="85" t="s">
        <v>285</v>
      </c>
      <c r="C25" s="81" t="s">
        <v>286</v>
      </c>
      <c r="D25" s="81" t="s">
        <v>90</v>
      </c>
      <c r="E25" s="82">
        <v>5</v>
      </c>
      <c r="F25" s="83">
        <v>205.35</v>
      </c>
      <c r="G25" s="79">
        <f t="shared" si="0"/>
        <v>1026.75</v>
      </c>
      <c r="H25" s="87" t="s">
        <v>288</v>
      </c>
      <c r="I25" s="76">
        <v>1</v>
      </c>
    </row>
    <row r="26" spans="1:11" x14ac:dyDescent="0.25">
      <c r="A26" s="81" t="s">
        <v>29</v>
      </c>
      <c r="B26" s="85" t="s">
        <v>292</v>
      </c>
      <c r="C26" s="76" t="s">
        <v>286</v>
      </c>
      <c r="D26" s="76" t="s">
        <v>69</v>
      </c>
      <c r="E26" s="77">
        <v>5</v>
      </c>
      <c r="F26" s="76">
        <v>60.18</v>
      </c>
      <c r="G26" s="79">
        <f t="shared" si="0"/>
        <v>300.89999999999998</v>
      </c>
      <c r="H26" s="87" t="s">
        <v>288</v>
      </c>
      <c r="I26" s="76">
        <v>1</v>
      </c>
    </row>
    <row r="27" spans="1:11" x14ac:dyDescent="0.25">
      <c r="A27" s="76" t="s">
        <v>29</v>
      </c>
      <c r="B27" s="85" t="s">
        <v>293</v>
      </c>
      <c r="C27" s="81" t="s">
        <v>286</v>
      </c>
      <c r="D27" s="81" t="s">
        <v>90</v>
      </c>
      <c r="E27" s="82">
        <v>25</v>
      </c>
      <c r="F27" s="76">
        <v>1327.5</v>
      </c>
      <c r="G27" s="79">
        <f t="shared" si="0"/>
        <v>33187.5</v>
      </c>
      <c r="H27" s="87" t="s">
        <v>288</v>
      </c>
      <c r="I27" s="76">
        <v>1</v>
      </c>
    </row>
    <row r="28" spans="1:11" x14ac:dyDescent="0.25">
      <c r="F28" s="64" t="s">
        <v>275</v>
      </c>
      <c r="G28" s="58">
        <f>SUM(G2:G27)</f>
        <v>176688.77</v>
      </c>
    </row>
    <row r="35" spans="1:8" ht="23.25" x14ac:dyDescent="0.35">
      <c r="A35" s="10" t="s">
        <v>11</v>
      </c>
      <c r="B35" s="10"/>
      <c r="D35" s="10"/>
      <c r="E35" s="10"/>
      <c r="F35" s="11" t="s">
        <v>12</v>
      </c>
      <c r="G35" s="10"/>
      <c r="H35" s="10"/>
    </row>
    <row r="36" spans="1:8" x14ac:dyDescent="0.25">
      <c r="D36" s="2"/>
      <c r="E36" s="2"/>
    </row>
    <row r="37" spans="1:8" x14ac:dyDescent="0.25">
      <c r="D37" s="2"/>
      <c r="E37" s="2"/>
    </row>
    <row r="38" spans="1:8" ht="23.25" x14ac:dyDescent="0.35">
      <c r="A38" s="14" t="s">
        <v>15</v>
      </c>
      <c r="F38" s="15" t="s">
        <v>13</v>
      </c>
      <c r="G38" s="6"/>
      <c r="H38" s="8"/>
    </row>
    <row r="39" spans="1:8" ht="23.25" x14ac:dyDescent="0.35">
      <c r="A39" s="10" t="s">
        <v>16</v>
      </c>
      <c r="F39" s="11" t="s">
        <v>14</v>
      </c>
      <c r="G39" s="39"/>
      <c r="H39" s="40"/>
    </row>
  </sheetData>
  <phoneticPr fontId="18" type="noConversion"/>
  <pageMargins left="0.7" right="0.7" top="0.75" bottom="0.75" header="0.3" footer="0.3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INVENTARIO</vt:lpstr>
      <vt:lpstr>SALIDA</vt:lpstr>
      <vt:lpstr>ENTRADAS</vt:lpstr>
      <vt:lpstr>INVENTARIO!Títulos_a_imprimir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Paola Rodriguez Navarro</dc:creator>
  <cp:lastModifiedBy>Jose Luis Jaquez Hernandez</cp:lastModifiedBy>
  <cp:lastPrinted>2023-06-21T17:45:35Z</cp:lastPrinted>
  <dcterms:created xsi:type="dcterms:W3CDTF">2018-04-04T12:41:19Z</dcterms:created>
  <dcterms:modified xsi:type="dcterms:W3CDTF">2023-06-21T17:57:36Z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57ff0e4a-1555-40e9-ae4f-71ff116c9ec2</vt:lpwstr>
  </property>
</Properties>
</file>