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NOVIEMBRE\S - FINANZAS\Relación de Ingreso y Egresos\"/>
    </mc:Choice>
  </mc:AlternateContent>
  <xr:revisionPtr revIDLastSave="0" documentId="14_{C38BD777-E158-4319-AE64-72A23790DF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2" l="1"/>
  <c r="C80" i="2"/>
  <c r="C77" i="2"/>
  <c r="C72" i="2"/>
  <c r="C69" i="2"/>
  <c r="C64" i="2"/>
  <c r="C54" i="2"/>
  <c r="C47" i="2"/>
  <c r="C38" i="2"/>
  <c r="C28" i="2"/>
  <c r="C18" i="2"/>
  <c r="C12" i="2"/>
  <c r="B12" i="2" l="1"/>
  <c r="D12" i="2"/>
  <c r="B18" i="2"/>
  <c r="D18" i="2"/>
  <c r="B28" i="2"/>
  <c r="D28" i="2"/>
  <c r="B38" i="2"/>
  <c r="D38" i="2"/>
  <c r="B47" i="2"/>
  <c r="D47" i="2"/>
  <c r="B54" i="2"/>
  <c r="D54" i="2"/>
  <c r="B64" i="2"/>
  <c r="D64" i="2"/>
  <c r="B69" i="2"/>
  <c r="D69" i="2"/>
  <c r="B72" i="2"/>
  <c r="D72" i="2"/>
  <c r="B77" i="2"/>
  <c r="D77" i="2"/>
  <c r="B80" i="2"/>
  <c r="D80" i="2"/>
  <c r="B83" i="2"/>
  <c r="D83" i="2"/>
  <c r="C85" i="2" l="1"/>
  <c r="J18" i="2" l="1"/>
  <c r="J28" i="2"/>
  <c r="J12" i="2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8" i="2"/>
  <c r="P79" i="2"/>
  <c r="P81" i="2"/>
  <c r="P82" i="2"/>
  <c r="P84" i="2"/>
  <c r="P83" i="2" s="1"/>
  <c r="P72" i="2" l="1"/>
  <c r="P80" i="2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O80" i="2"/>
  <c r="N80" i="2"/>
  <c r="M80" i="2"/>
  <c r="L80" i="2"/>
  <c r="K80" i="2"/>
  <c r="J80" i="2"/>
  <c r="I80" i="2"/>
  <c r="H80" i="2"/>
  <c r="G80" i="2"/>
  <c r="F80" i="2"/>
  <c r="E80" i="2"/>
  <c r="O77" i="2"/>
  <c r="N77" i="2"/>
  <c r="M77" i="2"/>
  <c r="L77" i="2"/>
  <c r="K77" i="2"/>
  <c r="J77" i="2"/>
  <c r="I77" i="2"/>
  <c r="H77" i="2"/>
  <c r="G77" i="2"/>
  <c r="F77" i="2"/>
  <c r="E77" i="2"/>
  <c r="O72" i="2"/>
  <c r="N72" i="2"/>
  <c r="M72" i="2"/>
  <c r="L72" i="2"/>
  <c r="K72" i="2"/>
  <c r="J72" i="2"/>
  <c r="I72" i="2"/>
  <c r="H72" i="2"/>
  <c r="G72" i="2"/>
  <c r="F72" i="2"/>
  <c r="E72" i="2"/>
  <c r="O69" i="2"/>
  <c r="N69" i="2"/>
  <c r="M69" i="2"/>
  <c r="L69" i="2"/>
  <c r="K69" i="2"/>
  <c r="J69" i="2"/>
  <c r="I69" i="2"/>
  <c r="H69" i="2"/>
  <c r="G69" i="2"/>
  <c r="F69" i="2"/>
  <c r="E69" i="2"/>
  <c r="O64" i="2"/>
  <c r="N64" i="2"/>
  <c r="M64" i="2"/>
  <c r="L64" i="2"/>
  <c r="K64" i="2"/>
  <c r="J64" i="2"/>
  <c r="I64" i="2"/>
  <c r="H64" i="2"/>
  <c r="G64" i="2"/>
  <c r="F64" i="2"/>
  <c r="E64" i="2"/>
  <c r="O54" i="2"/>
  <c r="N54" i="2"/>
  <c r="M54" i="2"/>
  <c r="L54" i="2"/>
  <c r="K54" i="2"/>
  <c r="J54" i="2"/>
  <c r="I54" i="2"/>
  <c r="H54" i="2"/>
  <c r="G54" i="2"/>
  <c r="F54" i="2"/>
  <c r="E54" i="2"/>
  <c r="N47" i="2"/>
  <c r="M47" i="2"/>
  <c r="L47" i="2"/>
  <c r="K47" i="2"/>
  <c r="J47" i="2"/>
  <c r="I47" i="2"/>
  <c r="H47" i="2"/>
  <c r="G47" i="2"/>
  <c r="F47" i="2"/>
  <c r="E47" i="2"/>
  <c r="O38" i="2"/>
  <c r="N38" i="2"/>
  <c r="M38" i="2"/>
  <c r="L38" i="2"/>
  <c r="K38" i="2"/>
  <c r="J38" i="2"/>
  <c r="I38" i="2"/>
  <c r="H38" i="2"/>
  <c r="G38" i="2"/>
  <c r="F38" i="2"/>
  <c r="E38" i="2"/>
  <c r="O28" i="2"/>
  <c r="N28" i="2"/>
  <c r="M28" i="2"/>
  <c r="L28" i="2"/>
  <c r="K28" i="2"/>
  <c r="I28" i="2"/>
  <c r="H28" i="2"/>
  <c r="G28" i="2"/>
  <c r="F28" i="2"/>
  <c r="E28" i="2"/>
  <c r="O18" i="2"/>
  <c r="N18" i="2"/>
  <c r="M18" i="2"/>
  <c r="L18" i="2"/>
  <c r="K18" i="2"/>
  <c r="I18" i="2"/>
  <c r="H18" i="2"/>
  <c r="G18" i="2"/>
  <c r="F18" i="2"/>
  <c r="E18" i="2"/>
  <c r="P13" i="2"/>
  <c r="P12" i="2" s="1"/>
  <c r="N12" i="2"/>
  <c r="M12" i="2"/>
  <c r="L12" i="2"/>
  <c r="K12" i="2"/>
  <c r="I12" i="2"/>
  <c r="H12" i="2"/>
  <c r="G12" i="2"/>
  <c r="F12" i="2"/>
  <c r="E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<sst xmlns="http://schemas.openxmlformats.org/spreadsheetml/2006/main" count="112" uniqueCount="112">
  <si>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</si>
  <si>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</si>
  <si>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</si>
  <si>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</si>
  <si>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</si>
  <si>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</si>
  <si>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</si>
  <si>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</si>
  <si>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</si>
  <si>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</si>
  <si>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</si>
  <si>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</si>
  <si>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</si>
  <si>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</si>
  <si>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</si>
  <si>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</si>
  <si>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</si>
  <si>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</si>
  <si>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</si>
  <si>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</si>
  <si>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</si>
  <si>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</si>
  <si>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</si>
  <si>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</si>
  <si>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</si>
  <si>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</si>
  <si>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</si>
  <si>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</si>
  <si>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</si>
  <si>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</si>
  <si>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</si>
  <si>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</si>
  <si>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</si>
  <si>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</si>
  <si>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</si>
  <si>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</si>
  <si>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</si>
  <si>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</si>
  <si>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</si>
  <si>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</si>
  <si>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</si>
  <si>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</si>
  <si>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</si>
  <si>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</si>
  <si>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</si>
  <si>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</si>
  <si>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</si>
  <si>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</si>
  <si>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</si>
  <si>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</si>
  <si>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</si>
  <si>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</si>
  <si>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</si>
  <si>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</si>
  <si>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</si>
  <si>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</si>
  <si>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</si>
  <si>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</si>
  <si>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</si>
  <si>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</si>
  <si>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</si>
  <si>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</si>
  <si>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</si>
  <si>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</si>
  <si>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</si>
  <si>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</si>
  <si>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</si>
  <si>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</si>
  <si>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</si>
  <si>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</si>
  <si>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</si>
  <si>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</si>
  <si>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</si>
  <si>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</si>
  <si>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</si>
  <si>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</si>
  <si>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</si>
  <si>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</si>
  <si>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</si>
  <si>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</si>
  <si>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</si>
  <si>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</si>
  <si>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</si>
  <si>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</si>
  <si>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</si>
  <si>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</si>
  <si>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</si>
  <si>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</si>
  <si>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</si>
  <si>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</si>
  <si>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</si>
  <si>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</si>
  <si>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</si>
  <si>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</si>
  <si>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</si>
  <si>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</si>
  <si>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</si>
  <si>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</si>
  <si>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</si>
  <si>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</si>
  <si>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</si>
  <si>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</si>
  <si>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</si>
  <si>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</si>
  <si>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</si>
  <si>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</si>
  <si>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</si>
  <si>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</si>
  <si>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</si>
  <si>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NOVIEMBRE--2023</t>
  </si>
  <si>
    <t>Fecha de registro: del 01 de Noviembre 2023</t>
  </si>
  <si>
    <t>Fecha de imputación: hasta el 30 de Noviembre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</si>
</sst>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4" fontId="0" fillId="0" borderId="0" xfId="0" applyNumberFormat="1"/>
    <xf numFmtId="0" fontId="0" fillId="0" borderId="0" xfId="0" applyFont="1"/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zoomScaleNormal="100" workbookViewId="0">
      <selection activeCell="A9" sqref="A9:A10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1.710937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7" t="s">
        <v>94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21" customHeight="1" x14ac:dyDescent="0.25">
      <c r="A4" s="29" t="s">
        <v>95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ht="15.75" x14ac:dyDescent="0.25">
      <c r="A5" s="34" t="s">
        <v>109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5.75" customHeight="1" x14ac:dyDescent="0.25">
      <c r="A6" s="36" t="s">
        <v>91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.75" customHeight="1" x14ac:dyDescent="0.25">
      <c r="A7" s="37" t="s">
        <v>76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1:16" ht="25.5" customHeight="1" x14ac:dyDescent="0.25">
      <c r="A9" s="31" t="s">
        <v>66</v>
      </c>
      <c r="B9" s="32" t="s">
        <v>93</v>
      </c>
      <c r="C9" s="32" t="s">
        <v>92</v>
      </c>
      <c r="D9" s="38" t="s">
        <v>90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</row>
    <row r="10" spans="1:16" x14ac:dyDescent="0.25">
      <c r="A10" s="31"/>
      <c r="B10" s="33"/>
      <c r="C10" s="33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1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83783854</v>
      </c>
      <c r="C12" s="15">
        <f>SUM(C13:C17)</f>
        <v>88810445</v>
      </c>
      <c r="D12" s="15">
        <f t="shared" ref="D12:I12" si="0">SUM(D13:D17)</f>
        <v>4915823.3499999996</v>
      </c>
      <c r="E12" s="15">
        <f t="shared" si="0"/>
        <v>4625753.26</v>
      </c>
      <c r="F12" s="15">
        <f t="shared" si="0"/>
        <v>5540101.9199999999</v>
      </c>
      <c r="G12" s="15">
        <f t="shared" si="0"/>
        <v>5809889.4000000004</v>
      </c>
      <c r="H12" s="15">
        <f t="shared" si="0"/>
        <v>5475834.8399999999</v>
      </c>
      <c r="I12" s="15">
        <f t="shared" si="0"/>
        <v>8592136.6500000004</v>
      </c>
      <c r="J12" s="15">
        <f>SUM(J13:J17)</f>
        <v>5377781.1899999995</v>
      </c>
      <c r="K12" s="15">
        <f t="shared" ref="K12:P12" si="1">SUM(K13:K17)</f>
        <v>5434322.0299999993</v>
      </c>
      <c r="L12" s="15">
        <f t="shared" si="1"/>
        <v>5146323.9000000004</v>
      </c>
      <c r="M12" s="15">
        <f t="shared" si="1"/>
        <v>4985494.3499999996</v>
      </c>
      <c r="N12" s="15">
        <f t="shared" si="1"/>
        <v>10042114.870000001</v>
      </c>
      <c r="O12" s="15">
        <f>SUM(O13:O17)</f>
        <v>0</v>
      </c>
      <c r="P12" s="15">
        <f t="shared" si="1"/>
        <v>65945575.759999998</v>
      </c>
    </row>
    <row r="13" spans="1:16" x14ac:dyDescent="0.25">
      <c r="A13" s="1" t="s">
        <v>2</v>
      </c>
      <c r="B13" s="14">
        <v>61512592</v>
      </c>
      <c r="C13" s="14">
        <v>66624183</v>
      </c>
      <c r="D13" s="14">
        <v>4120070.26</v>
      </c>
      <c r="E13" s="14">
        <v>3873790.26</v>
      </c>
      <c r="F13" s="14">
        <v>4705899.7699999996</v>
      </c>
      <c r="G13" s="14">
        <v>4230775.79</v>
      </c>
      <c r="H13" s="14">
        <v>4611450.26</v>
      </c>
      <c r="I13" s="14">
        <v>4826604.24</v>
      </c>
      <c r="J13" s="14">
        <v>4527449.42</v>
      </c>
      <c r="K13" s="14">
        <v>4511990.26</v>
      </c>
      <c r="L13" s="14">
        <v>4323823.59</v>
      </c>
      <c r="M13" s="14">
        <v>4184323.59</v>
      </c>
      <c r="N13" s="14">
        <v>9145646.6300000008</v>
      </c>
      <c r="O13" s="14">
        <v>0</v>
      </c>
      <c r="P13" s="14">
        <f>SUM(D13:O13)</f>
        <v>53061824.07</v>
      </c>
    </row>
    <row r="14" spans="1:16" x14ac:dyDescent="0.25">
      <c r="A14" s="1" t="s">
        <v>3</v>
      </c>
      <c r="B14" s="14">
        <v>13189682</v>
      </c>
      <c r="C14" s="14">
        <v>13024682</v>
      </c>
      <c r="D14" s="14">
        <v>176633.33</v>
      </c>
      <c r="E14" s="14">
        <v>170500</v>
      </c>
      <c r="F14" s="14">
        <v>170500</v>
      </c>
      <c r="G14" s="14">
        <v>985000</v>
      </c>
      <c r="H14" s="14">
        <v>170500</v>
      </c>
      <c r="I14" s="14">
        <v>3057737.53</v>
      </c>
      <c r="J14" s="14">
        <v>170500</v>
      </c>
      <c r="K14" s="14">
        <v>242500</v>
      </c>
      <c r="L14" s="14">
        <v>170500</v>
      </c>
      <c r="M14" s="14">
        <v>170500</v>
      </c>
      <c r="N14" s="14">
        <v>170500</v>
      </c>
      <c r="O14" s="14">
        <v>0</v>
      </c>
      <c r="P14" s="14">
        <f>SUM(D14:O14)</f>
        <v>5655370.8599999994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>SUM(D15:O15)</f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>SUM(D16:O16)</f>
        <v>0</v>
      </c>
    </row>
    <row r="17" spans="1:16" x14ac:dyDescent="0.25">
      <c r="A17" s="1" t="s">
        <v>6</v>
      </c>
      <c r="B17" s="14">
        <v>9081580</v>
      </c>
      <c r="C17" s="14">
        <v>9161580</v>
      </c>
      <c r="D17" s="14">
        <v>619119.76</v>
      </c>
      <c r="E17" s="14">
        <v>581463</v>
      </c>
      <c r="F17" s="14">
        <v>663702.15</v>
      </c>
      <c r="G17" s="14">
        <v>594113.61</v>
      </c>
      <c r="H17" s="14">
        <v>693884.58</v>
      </c>
      <c r="I17" s="14">
        <v>707794.88</v>
      </c>
      <c r="J17" s="14">
        <v>679831.77</v>
      </c>
      <c r="K17" s="14">
        <v>679831.77</v>
      </c>
      <c r="L17" s="14">
        <v>652000.31000000006</v>
      </c>
      <c r="M17" s="14">
        <v>630670.76</v>
      </c>
      <c r="N17" s="14">
        <v>725968.24</v>
      </c>
      <c r="O17" s="14">
        <v>0</v>
      </c>
      <c r="P17" s="14">
        <f>SUM(D17:O17)</f>
        <v>7228380.8300000001</v>
      </c>
    </row>
    <row r="18" spans="1:16" x14ac:dyDescent="0.25">
      <c r="A18" s="5" t="s">
        <v>7</v>
      </c>
      <c r="B18" s="15">
        <f>SUM(B19:B27)</f>
        <v>19079202</v>
      </c>
      <c r="C18" s="15">
        <f>SUM(C19:C27)</f>
        <v>69812610.590000004</v>
      </c>
      <c r="D18" s="15">
        <f t="shared" ref="D18:P18" si="2">SUM(D19:D27)</f>
        <v>118000</v>
      </c>
      <c r="E18" s="15">
        <f t="shared" si="2"/>
        <v>1581881.4</v>
      </c>
      <c r="F18" s="15">
        <f t="shared" si="2"/>
        <v>683397.15</v>
      </c>
      <c r="G18" s="15">
        <f t="shared" si="2"/>
        <v>570542.57000000007</v>
      </c>
      <c r="H18" s="15">
        <f t="shared" si="2"/>
        <v>1060117.1100000001</v>
      </c>
      <c r="I18" s="15">
        <f t="shared" si="2"/>
        <v>523188.04000000004</v>
      </c>
      <c r="J18" s="15">
        <f t="shared" si="2"/>
        <v>1704175.73</v>
      </c>
      <c r="K18" s="15">
        <f t="shared" si="2"/>
        <v>633607.52999999991</v>
      </c>
      <c r="L18" s="15">
        <f t="shared" si="2"/>
        <v>1651640.5500000003</v>
      </c>
      <c r="M18" s="15">
        <f t="shared" si="2"/>
        <v>1170203.1000000001</v>
      </c>
      <c r="N18" s="15">
        <f t="shared" si="2"/>
        <v>974055.01</v>
      </c>
      <c r="O18" s="15">
        <f t="shared" si="2"/>
        <v>0</v>
      </c>
      <c r="P18" s="15">
        <f t="shared" si="2"/>
        <v>10670808.190000001</v>
      </c>
    </row>
    <row r="19" spans="1:16" x14ac:dyDescent="0.25">
      <c r="A19" s="1" t="s">
        <v>8</v>
      </c>
      <c r="B19" s="14">
        <v>3768000</v>
      </c>
      <c r="C19" s="14">
        <v>3772000</v>
      </c>
      <c r="D19" s="14">
        <v>0</v>
      </c>
      <c r="E19" s="14">
        <v>215304.76</v>
      </c>
      <c r="F19" s="14">
        <v>435105.04</v>
      </c>
      <c r="G19" s="14">
        <v>212216.48</v>
      </c>
      <c r="H19" s="14">
        <v>231025.4</v>
      </c>
      <c r="I19" s="14">
        <v>288336.95</v>
      </c>
      <c r="J19" s="14">
        <v>357246.66</v>
      </c>
      <c r="K19" s="14">
        <v>138746.66</v>
      </c>
      <c r="L19" s="14">
        <v>482120.4</v>
      </c>
      <c r="M19" s="14">
        <v>137149.65</v>
      </c>
      <c r="N19" s="14">
        <v>415216.65</v>
      </c>
      <c r="O19" s="14">
        <v>0</v>
      </c>
      <c r="P19" s="14">
        <f t="shared" ref="P19:P27" si="3">SUM(D19:O19)</f>
        <v>2912468.6499999994</v>
      </c>
    </row>
    <row r="20" spans="1:16" x14ac:dyDescent="0.25">
      <c r="A20" s="1" t="s">
        <v>9</v>
      </c>
      <c r="B20" s="14">
        <v>430000</v>
      </c>
      <c r="C20" s="23">
        <v>5476470</v>
      </c>
      <c r="D20" s="14">
        <v>0</v>
      </c>
      <c r="E20" s="14">
        <v>59885</v>
      </c>
      <c r="F20" s="14">
        <v>0</v>
      </c>
      <c r="G20" s="14">
        <v>59885</v>
      </c>
      <c r="H20" s="14">
        <v>125650.91</v>
      </c>
      <c r="I20" s="14">
        <v>0</v>
      </c>
      <c r="J20" s="14">
        <v>232800.24</v>
      </c>
      <c r="K20" s="14">
        <v>88015.95</v>
      </c>
      <c r="L20" s="14">
        <v>500742.23</v>
      </c>
      <c r="M20" s="14">
        <v>9944</v>
      </c>
      <c r="N20" s="14">
        <v>0</v>
      </c>
      <c r="O20" s="14">
        <v>0</v>
      </c>
      <c r="P20" s="14">
        <f t="shared" si="3"/>
        <v>1076923.33</v>
      </c>
    </row>
    <row r="21" spans="1:16" x14ac:dyDescent="0.25">
      <c r="A21" s="1" t="s">
        <v>10</v>
      </c>
      <c r="B21" s="14">
        <v>2000000</v>
      </c>
      <c r="C21" s="23">
        <v>4367750</v>
      </c>
      <c r="D21" s="14">
        <v>0</v>
      </c>
      <c r="E21" s="14">
        <v>642485.34</v>
      </c>
      <c r="F21" s="14">
        <v>-208329</v>
      </c>
      <c r="G21" s="14">
        <v>106435</v>
      </c>
      <c r="H21" s="14">
        <v>87350</v>
      </c>
      <c r="I21" s="14">
        <v>68400</v>
      </c>
      <c r="J21" s="14">
        <v>146157.5</v>
      </c>
      <c r="K21" s="14">
        <v>128735</v>
      </c>
      <c r="L21" s="14">
        <v>155695.20000000001</v>
      </c>
      <c r="M21" s="14">
        <v>194080</v>
      </c>
      <c r="N21" s="14">
        <v>228281.78</v>
      </c>
      <c r="O21" s="14">
        <v>0</v>
      </c>
      <c r="P21" s="14">
        <f t="shared" si="3"/>
        <v>1549290.82</v>
      </c>
    </row>
    <row r="22" spans="1:16" x14ac:dyDescent="0.25">
      <c r="A22" s="1" t="s">
        <v>11</v>
      </c>
      <c r="B22" s="14">
        <v>1355000</v>
      </c>
      <c r="C22" s="23">
        <v>1714452</v>
      </c>
      <c r="D22" s="14">
        <v>0</v>
      </c>
      <c r="E22" s="14">
        <v>93542.5</v>
      </c>
      <c r="F22" s="14">
        <v>1480</v>
      </c>
      <c r="G22" s="14">
        <v>0</v>
      </c>
      <c r="H22" s="14">
        <v>8950.7800000000007</v>
      </c>
      <c r="I22" s="14">
        <v>0</v>
      </c>
      <c r="J22" s="14">
        <v>40151.879999999997</v>
      </c>
      <c r="K22" s="14">
        <v>62789.09</v>
      </c>
      <c r="L22" s="14">
        <v>144665.74</v>
      </c>
      <c r="M22" s="14">
        <v>65642.42</v>
      </c>
      <c r="N22" s="14">
        <v>89982.67</v>
      </c>
      <c r="O22" s="14">
        <v>0</v>
      </c>
      <c r="P22" s="14">
        <f t="shared" si="3"/>
        <v>507205.07999999996</v>
      </c>
    </row>
    <row r="23" spans="1:16" x14ac:dyDescent="0.25">
      <c r="A23" s="1" t="s">
        <v>12</v>
      </c>
      <c r="B23" s="14">
        <v>1871702</v>
      </c>
      <c r="C23" s="23">
        <v>2646992</v>
      </c>
      <c r="D23" s="14">
        <v>0</v>
      </c>
      <c r="E23" s="14">
        <v>43240.160000000003</v>
      </c>
      <c r="F23" s="14">
        <v>21620.080000000002</v>
      </c>
      <c r="G23" s="14">
        <v>21620.080000000002</v>
      </c>
      <c r="H23" s="14">
        <v>32010.080000000002</v>
      </c>
      <c r="I23" s="14">
        <v>21620.080000000002</v>
      </c>
      <c r="J23" s="14">
        <v>230737.5</v>
      </c>
      <c r="K23" s="14">
        <v>76694.61</v>
      </c>
      <c r="L23" s="14">
        <v>21770.080000000002</v>
      </c>
      <c r="M23" s="14">
        <v>84988.46</v>
      </c>
      <c r="N23" s="14">
        <v>21620.080000000002</v>
      </c>
      <c r="O23" s="14">
        <v>0</v>
      </c>
      <c r="P23" s="14">
        <f t="shared" si="3"/>
        <v>575921.21</v>
      </c>
    </row>
    <row r="24" spans="1:16" x14ac:dyDescent="0.25">
      <c r="A24" s="1" t="s">
        <v>13</v>
      </c>
      <c r="B24" s="14">
        <v>1490000</v>
      </c>
      <c r="C24" s="23">
        <v>2515000</v>
      </c>
      <c r="D24" s="14">
        <v>0</v>
      </c>
      <c r="E24" s="14">
        <v>0</v>
      </c>
      <c r="F24" s="14">
        <v>0</v>
      </c>
      <c r="G24" s="14">
        <v>0</v>
      </c>
      <c r="H24" s="14">
        <v>256544.63</v>
      </c>
      <c r="I24" s="14">
        <v>0</v>
      </c>
      <c r="J24" s="14">
        <v>17400</v>
      </c>
      <c r="K24" s="14">
        <v>131874.22</v>
      </c>
      <c r="L24" s="14">
        <v>0</v>
      </c>
      <c r="M24" s="14">
        <v>389265.27</v>
      </c>
      <c r="N24" s="14">
        <v>0</v>
      </c>
      <c r="O24" s="14">
        <v>0</v>
      </c>
      <c r="P24" s="14">
        <f t="shared" si="3"/>
        <v>795084.12</v>
      </c>
    </row>
    <row r="25" spans="1:16" x14ac:dyDescent="0.25">
      <c r="A25" s="1" t="s">
        <v>14</v>
      </c>
      <c r="B25" s="14">
        <v>2136500</v>
      </c>
      <c r="C25" s="23">
        <v>2504229.0099999998</v>
      </c>
      <c r="D25" s="14">
        <v>0</v>
      </c>
      <c r="E25" s="14">
        <v>28740.2</v>
      </c>
      <c r="F25" s="14">
        <v>69246.149999999994</v>
      </c>
      <c r="G25" s="14">
        <v>0</v>
      </c>
      <c r="H25" s="14">
        <v>123926.51</v>
      </c>
      <c r="I25" s="14">
        <v>79223.009999999995</v>
      </c>
      <c r="J25" s="14">
        <v>112535.67999999999</v>
      </c>
      <c r="K25" s="14">
        <v>0</v>
      </c>
      <c r="L25" s="14">
        <v>5959.42</v>
      </c>
      <c r="M25" s="14">
        <v>107010.63</v>
      </c>
      <c r="N25" s="14">
        <v>20430.240000000002</v>
      </c>
      <c r="O25" s="14">
        <v>0</v>
      </c>
      <c r="P25" s="14">
        <f t="shared" si="3"/>
        <v>547071.84</v>
      </c>
    </row>
    <row r="26" spans="1:16" x14ac:dyDescent="0.25">
      <c r="A26" s="1" t="s">
        <v>15</v>
      </c>
      <c r="B26" s="14">
        <v>1958000</v>
      </c>
      <c r="C26" s="23">
        <v>34048150</v>
      </c>
      <c r="D26" s="14">
        <v>0</v>
      </c>
      <c r="E26" s="14">
        <v>490423.44</v>
      </c>
      <c r="F26" s="14">
        <v>128592.65</v>
      </c>
      <c r="G26" s="14">
        <v>170386.01</v>
      </c>
      <c r="H26" s="14">
        <v>24840.28</v>
      </c>
      <c r="I26" s="14">
        <v>12508</v>
      </c>
      <c r="J26" s="14">
        <v>329934.90000000002</v>
      </c>
      <c r="K26" s="14">
        <v>2752</v>
      </c>
      <c r="L26" s="14">
        <v>52437.08</v>
      </c>
      <c r="M26" s="14">
        <v>95392.67</v>
      </c>
      <c r="N26" s="14">
        <v>97093.74</v>
      </c>
      <c r="O26" s="14">
        <v>0</v>
      </c>
      <c r="P26" s="14">
        <f t="shared" si="3"/>
        <v>1404360.77</v>
      </c>
    </row>
    <row r="27" spans="1:16" x14ac:dyDescent="0.25">
      <c r="A27" s="1" t="s">
        <v>16</v>
      </c>
      <c r="B27" s="14">
        <v>4070000</v>
      </c>
      <c r="C27" s="23">
        <v>12767567.58</v>
      </c>
      <c r="D27" s="14">
        <v>118000</v>
      </c>
      <c r="E27" s="14">
        <v>8260</v>
      </c>
      <c r="F27" s="14">
        <v>235682.23</v>
      </c>
      <c r="G27" s="14">
        <v>0</v>
      </c>
      <c r="H27" s="14">
        <v>169818.52</v>
      </c>
      <c r="I27" s="14">
        <v>53100</v>
      </c>
      <c r="J27" s="14">
        <v>237211.37</v>
      </c>
      <c r="K27" s="14">
        <v>4000</v>
      </c>
      <c r="L27" s="14">
        <v>288250.40000000002</v>
      </c>
      <c r="M27" s="14">
        <v>86730</v>
      </c>
      <c r="N27" s="14">
        <v>101429.85</v>
      </c>
      <c r="O27" s="14">
        <v>0</v>
      </c>
      <c r="P27" s="14">
        <f t="shared" si="3"/>
        <v>1302482.3700000001</v>
      </c>
    </row>
    <row r="28" spans="1:16" x14ac:dyDescent="0.25">
      <c r="A28" s="5" t="s">
        <v>17</v>
      </c>
      <c r="B28" s="15">
        <f>SUM(B29:B37)</f>
        <v>9607665</v>
      </c>
      <c r="C28" s="15">
        <f>SUM(C29:C37)</f>
        <v>11300451.42</v>
      </c>
      <c r="D28" s="15">
        <f t="shared" ref="D28:P28" si="4">SUM(D29:D37)</f>
        <v>0</v>
      </c>
      <c r="E28" s="15">
        <f t="shared" si="4"/>
        <v>611475</v>
      </c>
      <c r="F28" s="15">
        <f t="shared" si="4"/>
        <v>725808.54</v>
      </c>
      <c r="G28" s="15">
        <f t="shared" si="4"/>
        <v>110777.47</v>
      </c>
      <c r="H28" s="15">
        <f t="shared" si="4"/>
        <v>99571.27</v>
      </c>
      <c r="I28" s="15">
        <f t="shared" si="4"/>
        <v>629500</v>
      </c>
      <c r="J28" s="15">
        <f t="shared" si="4"/>
        <v>149284.45000000001</v>
      </c>
      <c r="K28" s="15">
        <f t="shared" si="4"/>
        <v>666267.53999999992</v>
      </c>
      <c r="L28" s="15">
        <f>SUM(L29:L37)</f>
        <v>615543.92000000004</v>
      </c>
      <c r="M28" s="15">
        <f t="shared" si="4"/>
        <v>476116.57</v>
      </c>
      <c r="N28" s="15">
        <f t="shared" si="4"/>
        <v>717618.39</v>
      </c>
      <c r="O28" s="15">
        <f t="shared" si="4"/>
        <v>0</v>
      </c>
      <c r="P28" s="15">
        <f t="shared" si="4"/>
        <v>4801963.1500000004</v>
      </c>
    </row>
    <row r="29" spans="1:16" x14ac:dyDescent="0.25">
      <c r="A29" s="1" t="s">
        <v>18</v>
      </c>
      <c r="B29" s="14">
        <v>512700</v>
      </c>
      <c r="C29" s="23">
        <v>531790</v>
      </c>
      <c r="D29" s="14">
        <v>0</v>
      </c>
      <c r="E29" s="14">
        <v>11475</v>
      </c>
      <c r="F29" s="14">
        <v>27175.25</v>
      </c>
      <c r="G29" s="14">
        <v>5374.9</v>
      </c>
      <c r="H29" s="14">
        <v>9912</v>
      </c>
      <c r="I29" s="14">
        <v>0</v>
      </c>
      <c r="J29" s="14">
        <v>12890</v>
      </c>
      <c r="K29" s="14">
        <v>9417.5</v>
      </c>
      <c r="L29" s="14">
        <v>7524.55</v>
      </c>
      <c r="M29" s="14">
        <v>156632.42000000001</v>
      </c>
      <c r="N29" s="14">
        <v>12506.98</v>
      </c>
      <c r="O29" s="14">
        <v>0</v>
      </c>
      <c r="P29" s="14">
        <f t="shared" ref="P29:P37" si="5">SUM(D29:O29)</f>
        <v>252908.6</v>
      </c>
    </row>
    <row r="30" spans="1:16" x14ac:dyDescent="0.25">
      <c r="A30" s="1" t="s">
        <v>19</v>
      </c>
      <c r="B30" s="14">
        <v>71620</v>
      </c>
      <c r="C30" s="23">
        <v>105220</v>
      </c>
      <c r="D30" s="14">
        <v>0</v>
      </c>
      <c r="E30" s="14">
        <v>0</v>
      </c>
      <c r="F30" s="14">
        <v>1911.6</v>
      </c>
      <c r="G30" s="14">
        <v>0</v>
      </c>
      <c r="H30" s="14">
        <v>0</v>
      </c>
      <c r="I30" s="14">
        <v>0</v>
      </c>
      <c r="J30" s="14">
        <v>0</v>
      </c>
      <c r="K30" s="14">
        <v>1095</v>
      </c>
      <c r="L30" s="14">
        <v>0</v>
      </c>
      <c r="M30" s="14">
        <v>0</v>
      </c>
      <c r="N30" s="14">
        <v>0</v>
      </c>
      <c r="O30" s="14">
        <v>0</v>
      </c>
      <c r="P30" s="14">
        <f t="shared" si="5"/>
        <v>3006.6</v>
      </c>
    </row>
    <row r="31" spans="1:16" x14ac:dyDescent="0.25">
      <c r="A31" s="1" t="s">
        <v>20</v>
      </c>
      <c r="B31" s="14">
        <v>289100</v>
      </c>
      <c r="C31" s="23">
        <v>428837.6</v>
      </c>
      <c r="D31" s="14">
        <v>0</v>
      </c>
      <c r="E31" s="14">
        <v>0</v>
      </c>
      <c r="F31" s="14">
        <v>0</v>
      </c>
      <c r="G31" s="14">
        <v>29694.01</v>
      </c>
      <c r="H31" s="14">
        <v>1200</v>
      </c>
      <c r="I31" s="14">
        <v>29500</v>
      </c>
      <c r="J31" s="14">
        <v>32050.05</v>
      </c>
      <c r="K31" s="14">
        <v>1593</v>
      </c>
      <c r="L31" s="14">
        <v>0</v>
      </c>
      <c r="M31" s="14">
        <v>127396</v>
      </c>
      <c r="N31" s="14">
        <v>22954</v>
      </c>
      <c r="O31" s="14">
        <v>0</v>
      </c>
      <c r="P31" s="14">
        <f t="shared" si="5"/>
        <v>244387.06</v>
      </c>
    </row>
    <row r="32" spans="1:16" x14ac:dyDescent="0.25">
      <c r="A32" s="1" t="s">
        <v>21</v>
      </c>
      <c r="B32" s="14">
        <v>31400</v>
      </c>
      <c r="C32" s="23">
        <v>59400</v>
      </c>
      <c r="D32" s="14">
        <v>0</v>
      </c>
      <c r="E32" s="14">
        <v>0</v>
      </c>
      <c r="F32" s="14">
        <v>0</v>
      </c>
      <c r="G32" s="14">
        <v>1222.72</v>
      </c>
      <c r="H32" s="14">
        <v>0</v>
      </c>
      <c r="I32" s="14">
        <v>0</v>
      </c>
      <c r="J32" s="14">
        <v>19175</v>
      </c>
      <c r="K32" s="14">
        <v>3028.07</v>
      </c>
      <c r="L32" s="14">
        <v>0</v>
      </c>
      <c r="M32" s="14">
        <v>0</v>
      </c>
      <c r="N32" s="14">
        <v>0</v>
      </c>
      <c r="O32" s="14">
        <v>0</v>
      </c>
      <c r="P32" s="14">
        <f t="shared" si="5"/>
        <v>23425.79</v>
      </c>
    </row>
    <row r="33" spans="1:16" x14ac:dyDescent="0.25">
      <c r="A33" s="1" t="s">
        <v>22</v>
      </c>
      <c r="B33" s="14">
        <v>166400</v>
      </c>
      <c r="C33" s="23">
        <v>174525</v>
      </c>
      <c r="D33" s="14">
        <v>0</v>
      </c>
      <c r="E33" s="14">
        <v>0</v>
      </c>
      <c r="F33" s="14">
        <v>559.55999999999995</v>
      </c>
      <c r="G33" s="14">
        <v>0</v>
      </c>
      <c r="H33" s="14">
        <v>929.79</v>
      </c>
      <c r="I33" s="14">
        <v>0</v>
      </c>
      <c r="J33" s="14">
        <v>205</v>
      </c>
      <c r="K33" s="14">
        <v>0</v>
      </c>
      <c r="L33" s="14">
        <v>2415.29</v>
      </c>
      <c r="M33" s="14">
        <v>600</v>
      </c>
      <c r="N33" s="14">
        <v>67580.23</v>
      </c>
      <c r="O33" s="14">
        <v>0</v>
      </c>
      <c r="P33" s="14">
        <f t="shared" si="5"/>
        <v>72289.87</v>
      </c>
    </row>
    <row r="34" spans="1:16" x14ac:dyDescent="0.25">
      <c r="A34" s="1" t="s">
        <v>23</v>
      </c>
      <c r="B34" s="14">
        <v>184000</v>
      </c>
      <c r="C34" s="23">
        <v>172500</v>
      </c>
      <c r="D34" s="14">
        <v>0</v>
      </c>
      <c r="E34" s="14">
        <v>0</v>
      </c>
      <c r="F34" s="14">
        <v>2127.65</v>
      </c>
      <c r="G34" s="14">
        <v>0</v>
      </c>
      <c r="H34" s="14">
        <v>1136.51</v>
      </c>
      <c r="I34" s="14">
        <v>0</v>
      </c>
      <c r="J34" s="14">
        <v>1392.52</v>
      </c>
      <c r="K34" s="14">
        <v>120</v>
      </c>
      <c r="L34" s="14">
        <v>1994.71</v>
      </c>
      <c r="M34" s="14">
        <v>1113.98</v>
      </c>
      <c r="N34" s="14">
        <v>265</v>
      </c>
      <c r="O34" s="14">
        <v>0</v>
      </c>
      <c r="P34" s="14">
        <f t="shared" si="5"/>
        <v>8150.3700000000008</v>
      </c>
    </row>
    <row r="35" spans="1:16" x14ac:dyDescent="0.25">
      <c r="A35" s="1" t="s">
        <v>24</v>
      </c>
      <c r="B35" s="14">
        <v>7409970</v>
      </c>
      <c r="C35" s="23">
        <v>7334660</v>
      </c>
      <c r="D35" s="14">
        <v>0</v>
      </c>
      <c r="E35" s="14">
        <v>600000</v>
      </c>
      <c r="F35" s="14">
        <v>606630.39</v>
      </c>
      <c r="G35" s="14">
        <v>0</v>
      </c>
      <c r="H35" s="14">
        <v>1913</v>
      </c>
      <c r="I35" s="14">
        <v>600000</v>
      </c>
      <c r="J35" s="14">
        <v>3489.87</v>
      </c>
      <c r="K35" s="14">
        <v>601645</v>
      </c>
      <c r="L35" s="14">
        <v>600600</v>
      </c>
      <c r="M35" s="14">
        <v>5268.98</v>
      </c>
      <c r="N35" s="14">
        <v>600625</v>
      </c>
      <c r="O35" s="14">
        <v>0</v>
      </c>
      <c r="P35" s="14">
        <f t="shared" si="5"/>
        <v>3620172.24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5"/>
        <v>0</v>
      </c>
    </row>
    <row r="37" spans="1:16" x14ac:dyDescent="0.25">
      <c r="A37" s="1" t="s">
        <v>26</v>
      </c>
      <c r="B37" s="14">
        <v>942475</v>
      </c>
      <c r="C37" s="23">
        <v>2493518.8199999998</v>
      </c>
      <c r="D37" s="14">
        <v>0</v>
      </c>
      <c r="E37" s="14">
        <v>0</v>
      </c>
      <c r="F37" s="14">
        <v>87404.09</v>
      </c>
      <c r="G37" s="14">
        <v>74485.84</v>
      </c>
      <c r="H37" s="14">
        <v>84479.97</v>
      </c>
      <c r="I37" s="14">
        <v>0</v>
      </c>
      <c r="J37" s="14">
        <v>80082.009999999995</v>
      </c>
      <c r="K37" s="14">
        <v>49368.97</v>
      </c>
      <c r="L37" s="14">
        <v>3009.37</v>
      </c>
      <c r="M37" s="14">
        <v>185105.19</v>
      </c>
      <c r="N37" s="14">
        <v>13687.18</v>
      </c>
      <c r="O37" s="14">
        <v>0</v>
      </c>
      <c r="P37" s="14">
        <f t="shared" si="5"/>
        <v>577622.62</v>
      </c>
    </row>
    <row r="38" spans="1:16" x14ac:dyDescent="0.25">
      <c r="A38" s="5" t="s">
        <v>27</v>
      </c>
      <c r="B38" s="15">
        <f>SUM(B39:B46)</f>
        <v>144965391</v>
      </c>
      <c r="C38" s="15">
        <f>SUM(C39)</f>
        <v>140038800</v>
      </c>
      <c r="D38" s="15">
        <f t="shared" ref="D38" si="6">SUM(D39:D46)</f>
        <v>11069900</v>
      </c>
      <c r="E38" s="15">
        <f t="shared" ref="E38:P38" si="7">SUM(E39:E46)</f>
        <v>11069900</v>
      </c>
      <c r="F38" s="15">
        <f t="shared" si="7"/>
        <v>11069900</v>
      </c>
      <c r="G38" s="15">
        <f t="shared" si="7"/>
        <v>11069900</v>
      </c>
      <c r="H38" s="15">
        <f t="shared" si="7"/>
        <v>11069900</v>
      </c>
      <c r="I38" s="15">
        <f t="shared" si="7"/>
        <v>11069900</v>
      </c>
      <c r="J38" s="15">
        <f t="shared" si="7"/>
        <v>11069900</v>
      </c>
      <c r="K38" s="15">
        <f t="shared" si="7"/>
        <v>11069900</v>
      </c>
      <c r="L38" s="15">
        <f t="shared" si="7"/>
        <v>11069900</v>
      </c>
      <c r="M38" s="15">
        <f t="shared" si="7"/>
        <v>11069900</v>
      </c>
      <c r="N38" s="15">
        <f t="shared" si="7"/>
        <v>11069900</v>
      </c>
      <c r="O38" s="15">
        <f t="shared" si="7"/>
        <v>0</v>
      </c>
      <c r="P38" s="15">
        <f t="shared" si="7"/>
        <v>121768900</v>
      </c>
    </row>
    <row r="39" spans="1:16" x14ac:dyDescent="0.25">
      <c r="A39" s="1" t="s">
        <v>28</v>
      </c>
      <c r="B39" s="14">
        <v>144965391</v>
      </c>
      <c r="C39" s="23">
        <v>140038800</v>
      </c>
      <c r="D39" s="14">
        <v>11069900</v>
      </c>
      <c r="E39" s="14">
        <v>11069900</v>
      </c>
      <c r="F39" s="14">
        <v>11069900</v>
      </c>
      <c r="G39" s="14">
        <v>11069900</v>
      </c>
      <c r="H39" s="14">
        <v>11069900</v>
      </c>
      <c r="I39" s="14">
        <v>11069900</v>
      </c>
      <c r="J39" s="14">
        <v>11069900</v>
      </c>
      <c r="K39" s="14">
        <v>11069900</v>
      </c>
      <c r="L39" s="14">
        <v>11069900</v>
      </c>
      <c r="M39" s="14">
        <v>11069900</v>
      </c>
      <c r="N39" s="14">
        <v>11069900</v>
      </c>
      <c r="O39" s="14">
        <v>0</v>
      </c>
      <c r="P39" s="14">
        <f t="shared" ref="P39:P46" si="8">SUM(D39:O39)</f>
        <v>121768900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8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8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8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8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8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8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8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9">SUM(D48:D53)</f>
        <v>0</v>
      </c>
      <c r="E47" s="15">
        <f t="shared" si="9"/>
        <v>0</v>
      </c>
      <c r="F47" s="15">
        <f t="shared" si="9"/>
        <v>0</v>
      </c>
      <c r="G47" s="15">
        <f t="shared" si="9"/>
        <v>0</v>
      </c>
      <c r="H47" s="15">
        <f t="shared" si="9"/>
        <v>0</v>
      </c>
      <c r="I47" s="15">
        <f t="shared" si="9"/>
        <v>0</v>
      </c>
      <c r="J47" s="15">
        <f t="shared" si="9"/>
        <v>0</v>
      </c>
      <c r="K47" s="15">
        <f t="shared" si="9"/>
        <v>0</v>
      </c>
      <c r="L47" s="15">
        <f t="shared" si="9"/>
        <v>0</v>
      </c>
      <c r="M47" s="15">
        <f t="shared" si="9"/>
        <v>0</v>
      </c>
      <c r="N47" s="15">
        <f t="shared" si="9"/>
        <v>0</v>
      </c>
      <c r="O47" s="15">
        <f t="shared" si="9"/>
        <v>0</v>
      </c>
      <c r="P47" s="15">
        <f t="shared" si="9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ref="P48:P53" si="10">SUM(D48:O48)</f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10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10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10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10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10"/>
        <v>0</v>
      </c>
    </row>
    <row r="54" spans="1:16" x14ac:dyDescent="0.25">
      <c r="A54" s="5" t="s">
        <v>43</v>
      </c>
      <c r="B54" s="15">
        <f>SUM(B55:B63)</f>
        <v>30889897</v>
      </c>
      <c r="C54" s="15">
        <f>SUM(C55:C63)</f>
        <v>44509312.109999999</v>
      </c>
      <c r="D54" s="15">
        <f t="shared" ref="D54:P54" si="11">SUM(D55:D63)</f>
        <v>0</v>
      </c>
      <c r="E54" s="15">
        <f t="shared" si="11"/>
        <v>1221782.96</v>
      </c>
      <c r="F54" s="15">
        <f t="shared" si="11"/>
        <v>108570.15</v>
      </c>
      <c r="G54" s="15">
        <f t="shared" si="11"/>
        <v>0</v>
      </c>
      <c r="H54" s="15">
        <f t="shared" si="11"/>
        <v>0</v>
      </c>
      <c r="I54" s="15">
        <f t="shared" si="11"/>
        <v>786470</v>
      </c>
      <c r="J54" s="15">
        <f t="shared" si="11"/>
        <v>0</v>
      </c>
      <c r="K54" s="15">
        <f t="shared" si="11"/>
        <v>0</v>
      </c>
      <c r="L54" s="15">
        <f t="shared" si="11"/>
        <v>141779</v>
      </c>
      <c r="M54" s="15">
        <f t="shared" si="11"/>
        <v>0</v>
      </c>
      <c r="N54" s="15">
        <f t="shared" si="11"/>
        <v>0</v>
      </c>
      <c r="O54" s="15">
        <f t="shared" si="11"/>
        <v>0</v>
      </c>
      <c r="P54" s="15">
        <f t="shared" si="11"/>
        <v>2258602.11</v>
      </c>
    </row>
    <row r="55" spans="1:16" x14ac:dyDescent="0.25">
      <c r="A55" s="1" t="s">
        <v>44</v>
      </c>
      <c r="B55" s="14">
        <v>1990409</v>
      </c>
      <c r="C55" s="23">
        <v>3094196.96</v>
      </c>
      <c r="D55" s="14">
        <v>0</v>
      </c>
      <c r="E55" s="14">
        <v>1191787.96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ref="P55:P63" si="12">SUM(D55:O55)</f>
        <v>1191787.96</v>
      </c>
    </row>
    <row r="56" spans="1:16" x14ac:dyDescent="0.25">
      <c r="A56" s="1" t="s">
        <v>45</v>
      </c>
      <c r="B56" s="14">
        <v>125000</v>
      </c>
      <c r="C56" s="23">
        <v>164770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4779</v>
      </c>
      <c r="M56" s="14">
        <v>0</v>
      </c>
      <c r="N56" s="14">
        <v>0</v>
      </c>
      <c r="O56" s="14">
        <v>0</v>
      </c>
      <c r="P56" s="14">
        <f t="shared" si="12"/>
        <v>4779</v>
      </c>
    </row>
    <row r="57" spans="1:16" x14ac:dyDescent="0.25">
      <c r="A57" s="1" t="s">
        <v>46</v>
      </c>
      <c r="B57" s="14">
        <v>14705000</v>
      </c>
      <c r="C57" s="23">
        <v>21597350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12"/>
        <v>0</v>
      </c>
    </row>
    <row r="58" spans="1:16" x14ac:dyDescent="0.25">
      <c r="A58" s="1" t="s">
        <v>47</v>
      </c>
      <c r="B58" s="14">
        <v>11605988</v>
      </c>
      <c r="C58" s="14">
        <v>17200000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12"/>
        <v>0</v>
      </c>
    </row>
    <row r="59" spans="1:16" x14ac:dyDescent="0.25">
      <c r="A59" s="1" t="s">
        <v>48</v>
      </c>
      <c r="B59" s="14">
        <v>1663500</v>
      </c>
      <c r="C59" s="23">
        <v>1879995.15</v>
      </c>
      <c r="D59" s="14">
        <v>0</v>
      </c>
      <c r="E59" s="14">
        <v>29995</v>
      </c>
      <c r="F59" s="14">
        <v>108570.15</v>
      </c>
      <c r="G59" s="14">
        <v>0</v>
      </c>
      <c r="H59" s="14">
        <v>0</v>
      </c>
      <c r="I59" s="14">
        <v>786470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12"/>
        <v>925035.15</v>
      </c>
    </row>
    <row r="60" spans="1:16" x14ac:dyDescent="0.25">
      <c r="A60" s="1" t="s">
        <v>49</v>
      </c>
      <c r="B60" s="14">
        <v>0</v>
      </c>
      <c r="C60" s="23">
        <v>23000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12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12"/>
        <v>0</v>
      </c>
    </row>
    <row r="62" spans="1:16" x14ac:dyDescent="0.25">
      <c r="A62" s="1" t="s">
        <v>51</v>
      </c>
      <c r="B62" s="14">
        <v>450000</v>
      </c>
      <c r="C62" s="23">
        <v>450000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137000</v>
      </c>
      <c r="M62" s="14">
        <v>0</v>
      </c>
      <c r="N62" s="14">
        <v>0</v>
      </c>
      <c r="O62" s="14">
        <v>0</v>
      </c>
      <c r="P62" s="14">
        <f t="shared" si="12"/>
        <v>137000</v>
      </c>
    </row>
    <row r="63" spans="1:16" x14ac:dyDescent="0.25">
      <c r="A63" s="1" t="s">
        <v>52</v>
      </c>
      <c r="B63" s="14">
        <v>350000</v>
      </c>
      <c r="C63" s="14">
        <v>100000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12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13">SUM(D65:D68)</f>
        <v>0</v>
      </c>
      <c r="E64" s="15">
        <f t="shared" si="13"/>
        <v>0</v>
      </c>
      <c r="F64" s="15">
        <f t="shared" si="13"/>
        <v>0</v>
      </c>
      <c r="G64" s="15">
        <f t="shared" si="13"/>
        <v>0</v>
      </c>
      <c r="H64" s="15">
        <f t="shared" si="13"/>
        <v>0</v>
      </c>
      <c r="I64" s="15">
        <f t="shared" si="13"/>
        <v>0</v>
      </c>
      <c r="J64" s="15">
        <f t="shared" si="13"/>
        <v>0</v>
      </c>
      <c r="K64" s="15">
        <f t="shared" si="13"/>
        <v>0</v>
      </c>
      <c r="L64" s="15">
        <f t="shared" si="13"/>
        <v>0</v>
      </c>
      <c r="M64" s="15">
        <f t="shared" si="13"/>
        <v>0</v>
      </c>
      <c r="N64" s="15">
        <f t="shared" si="13"/>
        <v>0</v>
      </c>
      <c r="O64" s="15">
        <f t="shared" si="13"/>
        <v>0</v>
      </c>
      <c r="P64" s="15">
        <f t="shared" si="13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>SUM(D65:O65)</f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>SUM(D66:O66)</f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>SUM(D67:O67)</f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>SUM(D68:O68)</f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14">SUM(D70:D71)</f>
        <v>0</v>
      </c>
      <c r="E69" s="15">
        <f t="shared" si="14"/>
        <v>0</v>
      </c>
      <c r="F69" s="15">
        <f t="shared" si="14"/>
        <v>0</v>
      </c>
      <c r="G69" s="15">
        <f t="shared" si="14"/>
        <v>0</v>
      </c>
      <c r="H69" s="15">
        <f t="shared" si="14"/>
        <v>0</v>
      </c>
      <c r="I69" s="15">
        <f t="shared" si="14"/>
        <v>0</v>
      </c>
      <c r="J69" s="15">
        <f t="shared" si="14"/>
        <v>0</v>
      </c>
      <c r="K69" s="15">
        <f t="shared" si="14"/>
        <v>0</v>
      </c>
      <c r="L69" s="15">
        <f t="shared" si="14"/>
        <v>0</v>
      </c>
      <c r="M69" s="15">
        <f t="shared" si="14"/>
        <v>0</v>
      </c>
      <c r="N69" s="15">
        <f t="shared" si="14"/>
        <v>0</v>
      </c>
      <c r="O69" s="15">
        <f t="shared" si="14"/>
        <v>0</v>
      </c>
      <c r="P69" s="15">
        <f t="shared" si="14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>SUM(D70:O70)</f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>SUM(D71:O71)</f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5">SUM(D73:D75)</f>
        <v>0</v>
      </c>
      <c r="E72" s="15">
        <f t="shared" si="15"/>
        <v>0</v>
      </c>
      <c r="F72" s="15">
        <f t="shared" si="15"/>
        <v>0</v>
      </c>
      <c r="G72" s="15">
        <f t="shared" si="15"/>
        <v>0</v>
      </c>
      <c r="H72" s="15">
        <f t="shared" si="15"/>
        <v>0</v>
      </c>
      <c r="I72" s="15">
        <f t="shared" si="15"/>
        <v>0</v>
      </c>
      <c r="J72" s="15">
        <f t="shared" si="15"/>
        <v>0</v>
      </c>
      <c r="K72" s="15">
        <f t="shared" si="15"/>
        <v>0</v>
      </c>
      <c r="L72" s="15">
        <f t="shared" si="15"/>
        <v>0</v>
      </c>
      <c r="M72" s="15">
        <f t="shared" si="15"/>
        <v>0</v>
      </c>
      <c r="N72" s="15">
        <f t="shared" si="15"/>
        <v>0</v>
      </c>
      <c r="O72" s="15">
        <f t="shared" si="15"/>
        <v>0</v>
      </c>
      <c r="P72" s="15">
        <f t="shared" si="15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>SUM(D73:O73)</f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>SUM(D74:O74)</f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>SUM(D75:O75)</f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6">SUM(D78:D79)</f>
        <v>0</v>
      </c>
      <c r="E77" s="15">
        <f t="shared" si="16"/>
        <v>0</v>
      </c>
      <c r="F77" s="15">
        <f t="shared" si="16"/>
        <v>0</v>
      </c>
      <c r="G77" s="15">
        <f t="shared" si="16"/>
        <v>0</v>
      </c>
      <c r="H77" s="15">
        <f t="shared" si="16"/>
        <v>0</v>
      </c>
      <c r="I77" s="15">
        <f t="shared" si="16"/>
        <v>0</v>
      </c>
      <c r="J77" s="15">
        <f t="shared" si="16"/>
        <v>0</v>
      </c>
      <c r="K77" s="15">
        <f t="shared" si="16"/>
        <v>0</v>
      </c>
      <c r="L77" s="15">
        <f t="shared" si="16"/>
        <v>0</v>
      </c>
      <c r="M77" s="15">
        <f t="shared" si="16"/>
        <v>0</v>
      </c>
      <c r="N77" s="15">
        <f t="shared" si="16"/>
        <v>0</v>
      </c>
      <c r="O77" s="15">
        <f t="shared" si="16"/>
        <v>0</v>
      </c>
      <c r="P77" s="15">
        <f t="shared" si="16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7">SUM(D81:D82)</f>
        <v>0</v>
      </c>
      <c r="E80" s="15">
        <f t="shared" si="17"/>
        <v>0</v>
      </c>
      <c r="F80" s="15">
        <f t="shared" si="17"/>
        <v>0</v>
      </c>
      <c r="G80" s="15">
        <f t="shared" si="17"/>
        <v>0</v>
      </c>
      <c r="H80" s="15">
        <f t="shared" si="17"/>
        <v>0</v>
      </c>
      <c r="I80" s="15">
        <f t="shared" si="17"/>
        <v>0</v>
      </c>
      <c r="J80" s="15">
        <f t="shared" si="17"/>
        <v>0</v>
      </c>
      <c r="K80" s="15">
        <f t="shared" si="17"/>
        <v>0</v>
      </c>
      <c r="L80" s="15">
        <f t="shared" si="17"/>
        <v>0</v>
      </c>
      <c r="M80" s="15">
        <f t="shared" si="17"/>
        <v>0</v>
      </c>
      <c r="N80" s="15">
        <f t="shared" si="17"/>
        <v>0</v>
      </c>
      <c r="O80" s="15">
        <f t="shared" si="17"/>
        <v>0</v>
      </c>
      <c r="P80" s="15">
        <f t="shared" si="17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>SUM(D81:O81)</f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>SUM(D82:O82)</f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8">SUM(D84)</f>
        <v>0</v>
      </c>
      <c r="E83" s="15">
        <f t="shared" si="18"/>
        <v>0</v>
      </c>
      <c r="F83" s="15">
        <f t="shared" si="18"/>
        <v>0</v>
      </c>
      <c r="G83" s="15">
        <f t="shared" si="18"/>
        <v>0</v>
      </c>
      <c r="H83" s="15">
        <f t="shared" si="18"/>
        <v>0</v>
      </c>
      <c r="I83" s="15">
        <f t="shared" si="18"/>
        <v>0</v>
      </c>
      <c r="J83" s="15">
        <f t="shared" si="18"/>
        <v>0</v>
      </c>
      <c r="K83" s="15">
        <f t="shared" ref="K83" si="19">SUM(K84)</f>
        <v>0</v>
      </c>
      <c r="L83" s="15">
        <f t="shared" si="18"/>
        <v>0</v>
      </c>
      <c r="M83" s="15">
        <f t="shared" si="18"/>
        <v>0</v>
      </c>
      <c r="N83" s="15">
        <f t="shared" si="18"/>
        <v>0</v>
      </c>
      <c r="O83" s="15">
        <f t="shared" si="18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>SUM(D84:O84)</f>
        <v>0</v>
      </c>
    </row>
    <row r="85" spans="1:16" x14ac:dyDescent="0.25">
      <c r="A85" s="2" t="s">
        <v>65</v>
      </c>
      <c r="B85" s="17">
        <f>+B12+B18+B28+B38+B47+B54+B64+B69+B72+B77+B80+B83</f>
        <v>288326009</v>
      </c>
      <c r="C85" s="17">
        <f t="shared" ref="C85" si="20">+C12+C18+C28+C38+C47+C54+C64+C69+C72+C77+C80+C83</f>
        <v>354471619.12</v>
      </c>
      <c r="D85" s="17">
        <f t="shared" ref="D85:P85" si="21">+D12+D18+D28+D38+D47+D54+D64+D69+D72+D77+D80+D83</f>
        <v>16103723.35</v>
      </c>
      <c r="E85" s="18">
        <f t="shared" si="21"/>
        <v>19110792.620000001</v>
      </c>
      <c r="F85" s="17">
        <f t="shared" si="21"/>
        <v>18127777.759999998</v>
      </c>
      <c r="G85" s="18">
        <f t="shared" si="21"/>
        <v>17561109.440000001</v>
      </c>
      <c r="H85" s="17">
        <f t="shared" si="21"/>
        <v>17705423.219999999</v>
      </c>
      <c r="I85" s="18">
        <f t="shared" si="21"/>
        <v>21601194.690000001</v>
      </c>
      <c r="J85" s="17">
        <f t="shared" si="21"/>
        <v>18301141.370000001</v>
      </c>
      <c r="K85" s="18">
        <f t="shared" si="21"/>
        <v>17804097.100000001</v>
      </c>
      <c r="L85" s="17">
        <f t="shared" si="21"/>
        <v>18625187.370000001</v>
      </c>
      <c r="M85" s="18">
        <f t="shared" si="21"/>
        <v>17701714.02</v>
      </c>
      <c r="N85" s="17">
        <f t="shared" si="21"/>
        <v>22803688.270000003</v>
      </c>
      <c r="O85" s="18">
        <f t="shared" si="21"/>
        <v>0</v>
      </c>
      <c r="P85" s="17">
        <f t="shared" si="21"/>
        <v>205445849.21000004</v>
      </c>
    </row>
    <row r="87" spans="1:16" x14ac:dyDescent="0.25">
      <c r="A87" s="8" t="s">
        <v>96</v>
      </c>
      <c r="B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111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  <c r="C92" s="24"/>
    </row>
    <row r="93" spans="1:16" ht="30" x14ac:dyDescent="0.25">
      <c r="A93" s="13" t="s">
        <v>99</v>
      </c>
      <c r="C93" s="24"/>
    </row>
    <row r="94" spans="1:16" x14ac:dyDescent="0.25">
      <c r="A94" s="13" t="s">
        <v>100</v>
      </c>
      <c r="C94" s="24"/>
    </row>
    <row r="95" spans="1:16" x14ac:dyDescent="0.25">
      <c r="A95" s="13" t="s">
        <v>101</v>
      </c>
      <c r="C95" s="24"/>
    </row>
    <row r="96" spans="1:16" x14ac:dyDescent="0.25">
      <c r="A96" s="13" t="s">
        <v>102</v>
      </c>
      <c r="C96" s="24"/>
    </row>
    <row r="97" spans="1:14" x14ac:dyDescent="0.25">
      <c r="C97" s="24"/>
    </row>
    <row r="99" spans="1:14" ht="15.75" x14ac:dyDescent="0.25">
      <c r="A99" s="20" t="s">
        <v>103</v>
      </c>
      <c r="B99" s="20"/>
      <c r="D99" s="21"/>
      <c r="E99" s="19"/>
      <c r="F99" s="20"/>
      <c r="G99" s="20"/>
      <c r="H99" s="20"/>
      <c r="I99" s="20"/>
      <c r="J99" s="25" t="s">
        <v>104</v>
      </c>
      <c r="K99" s="25"/>
      <c r="L99" s="25"/>
      <c r="M99" s="25"/>
      <c r="N99" s="25"/>
    </row>
    <row r="100" spans="1:14" ht="15.75" x14ac:dyDescent="0.25">
      <c r="A100" s="20"/>
      <c r="B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B102" s="20"/>
      <c r="D102" s="21"/>
      <c r="E102" s="19"/>
      <c r="F102" s="20"/>
      <c r="G102" s="20"/>
      <c r="H102" s="20"/>
      <c r="I102" s="20"/>
      <c r="J102" s="26" t="s">
        <v>106</v>
      </c>
      <c r="K102" s="26"/>
      <c r="L102" s="26"/>
      <c r="M102" s="26"/>
      <c r="N102" s="26"/>
    </row>
    <row r="103" spans="1:14" ht="15.75" x14ac:dyDescent="0.25">
      <c r="A103" s="20" t="s">
        <v>107</v>
      </c>
      <c r="B103" s="20"/>
      <c r="D103" s="21"/>
      <c r="E103" s="19"/>
      <c r="F103" s="20"/>
      <c r="G103" s="20"/>
      <c r="H103" s="20"/>
      <c r="I103" s="20"/>
      <c r="J103" s="25" t="s">
        <v>108</v>
      </c>
      <c r="K103" s="25"/>
      <c r="L103" s="25"/>
      <c r="M103" s="25"/>
      <c r="N103" s="25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7" fitToHeight="0" orientation="landscape" r:id="rId1"/>
  <ignoredErrors>
    <ignoredError sqref="P13:P46 P55:P63 P65:P75 P78:P84 P47:P53" formulaRange="1"/>
    <ignoredError sqref="P54 P6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 De Jesus</cp:lastModifiedBy>
  <cp:lastPrinted>2023-12-14T15:29:48Z</cp:lastPrinted>
  <dcterms:created xsi:type="dcterms:W3CDTF">2021-07-29T18:58:50Z</dcterms:created>
  <dcterms:modified xsi:type="dcterms:W3CDTF">2023-12-14T15:30:45Z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